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QMintern\04 Intranet Freigabe\02 Formulare\Verwaltung\"/>
    </mc:Choice>
  </mc:AlternateContent>
  <bookViews>
    <workbookView xWindow="0" yWindow="0" windowWidth="28800" windowHeight="12300"/>
  </bookViews>
  <sheets>
    <sheet name="Hinweise" sheetId="12" r:id="rId1"/>
    <sheet name="Januar" sheetId="2" r:id="rId2"/>
    <sheet name="Februar" sheetId="14" r:id="rId3"/>
    <sheet name="März" sheetId="15" r:id="rId4"/>
    <sheet name="April" sheetId="16" r:id="rId5"/>
    <sheet name="Mai" sheetId="17" r:id="rId6"/>
    <sheet name="Juni" sheetId="18" r:id="rId7"/>
    <sheet name="Juli" sheetId="19" r:id="rId8"/>
    <sheet name="August" sheetId="20" r:id="rId9"/>
    <sheet name="September" sheetId="21" r:id="rId10"/>
    <sheet name="Oktober" sheetId="22" r:id="rId11"/>
    <sheet name="November" sheetId="23" r:id="rId12"/>
    <sheet name="Dezember" sheetId="24" r:id="rId13"/>
    <sheet name="Feiertage" sheetId="25" r:id="rId14"/>
  </sheets>
  <calcPr calcId="162913"/>
</workbook>
</file>

<file path=xl/calcChain.xml><?xml version="1.0" encoding="utf-8"?>
<calcChain xmlns="http://schemas.openxmlformats.org/spreadsheetml/2006/main">
  <c r="F11" i="24" l="1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10" i="24"/>
  <c r="B45" i="24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10" i="23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10" i="22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10" i="21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10" i="20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10" i="19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10" i="18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10" i="17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10" i="16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10" i="15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10" i="14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B44" i="23" l="1"/>
  <c r="B45" i="22"/>
  <c r="B44" i="21"/>
  <c r="B45" i="20"/>
  <c r="B45" i="19"/>
  <c r="B44" i="18"/>
  <c r="B45" i="17"/>
  <c r="B44" i="16"/>
  <c r="B45" i="15"/>
  <c r="B43" i="14"/>
  <c r="B45" i="2"/>
  <c r="I10" i="2" l="1"/>
  <c r="I35" i="24"/>
  <c r="I34" i="24"/>
  <c r="I33" i="24"/>
  <c r="I40" i="22"/>
  <c r="I12" i="22"/>
  <c r="C14" i="25"/>
  <c r="D14" i="25" s="1"/>
  <c r="C22" i="25"/>
  <c r="D22" i="25" s="1"/>
  <c r="C21" i="25"/>
  <c r="D21" i="25" s="1"/>
  <c r="C20" i="25"/>
  <c r="D20" i="25" s="1"/>
  <c r="C19" i="25"/>
  <c r="D19" i="25" s="1"/>
  <c r="C13" i="25" l="1"/>
  <c r="C18" i="25"/>
  <c r="D18" i="25" s="1"/>
  <c r="C16" i="25"/>
  <c r="D16" i="25" s="1"/>
  <c r="C15" i="25"/>
  <c r="D15" i="25" s="1"/>
  <c r="C12" i="25"/>
  <c r="D12" i="25" s="1"/>
  <c r="C11" i="25"/>
  <c r="D11" i="25" s="1"/>
  <c r="C8" i="25"/>
  <c r="D8" i="25" s="1"/>
  <c r="C5" i="25"/>
  <c r="D5" i="25" s="1"/>
  <c r="D13" i="25" l="1"/>
  <c r="I26" i="23"/>
  <c r="I27" i="23"/>
  <c r="I28" i="23"/>
  <c r="I29" i="23"/>
  <c r="I30" i="23"/>
  <c r="I31" i="23"/>
  <c r="I25" i="23"/>
  <c r="C6" i="25"/>
  <c r="C9" i="25"/>
  <c r="D9" i="25" s="1"/>
  <c r="C7" i="25"/>
  <c r="D7" i="25" s="1"/>
  <c r="C10" i="25"/>
  <c r="D10" i="25" s="1"/>
  <c r="I40" i="24"/>
  <c r="H40" i="24"/>
  <c r="G40" i="24"/>
  <c r="I39" i="24"/>
  <c r="H39" i="24"/>
  <c r="G39" i="24"/>
  <c r="I38" i="24"/>
  <c r="H38" i="24"/>
  <c r="G38" i="24"/>
  <c r="I37" i="24"/>
  <c r="H37" i="24"/>
  <c r="G37" i="24"/>
  <c r="I36" i="24"/>
  <c r="H36" i="24"/>
  <c r="G36" i="24"/>
  <c r="H35" i="24"/>
  <c r="G35" i="24"/>
  <c r="H34" i="24"/>
  <c r="G34" i="24"/>
  <c r="H33" i="24"/>
  <c r="G33" i="24"/>
  <c r="I32" i="24"/>
  <c r="H32" i="24"/>
  <c r="G32" i="24"/>
  <c r="I31" i="24"/>
  <c r="H31" i="24"/>
  <c r="G31" i="24"/>
  <c r="I30" i="24"/>
  <c r="H30" i="24"/>
  <c r="G30" i="24"/>
  <c r="I29" i="24"/>
  <c r="H29" i="24"/>
  <c r="G29" i="24"/>
  <c r="I28" i="24"/>
  <c r="H28" i="24"/>
  <c r="G28" i="24"/>
  <c r="I27" i="24"/>
  <c r="G27" i="24"/>
  <c r="H27" i="24" s="1"/>
  <c r="I26" i="24"/>
  <c r="H26" i="24"/>
  <c r="G26" i="24"/>
  <c r="I25" i="24"/>
  <c r="H25" i="24"/>
  <c r="G25" i="24"/>
  <c r="I24" i="24"/>
  <c r="H24" i="24"/>
  <c r="G24" i="24"/>
  <c r="I23" i="24"/>
  <c r="H23" i="24"/>
  <c r="G23" i="24"/>
  <c r="I22" i="24"/>
  <c r="H22" i="24"/>
  <c r="G22" i="24"/>
  <c r="I21" i="24"/>
  <c r="H21" i="24"/>
  <c r="G21" i="24"/>
  <c r="I20" i="24"/>
  <c r="H20" i="24"/>
  <c r="G20" i="24"/>
  <c r="I19" i="24"/>
  <c r="H19" i="24"/>
  <c r="G19" i="24"/>
  <c r="I18" i="24"/>
  <c r="H18" i="24"/>
  <c r="G18" i="24"/>
  <c r="I17" i="24"/>
  <c r="H17" i="24"/>
  <c r="G17" i="24"/>
  <c r="I16" i="24"/>
  <c r="H16" i="24"/>
  <c r="G16" i="24"/>
  <c r="I15" i="24"/>
  <c r="H15" i="24"/>
  <c r="G15" i="24"/>
  <c r="I14" i="24"/>
  <c r="H14" i="24"/>
  <c r="G14" i="24"/>
  <c r="I13" i="24"/>
  <c r="H13" i="24"/>
  <c r="G13" i="24"/>
  <c r="I12" i="24"/>
  <c r="H12" i="24"/>
  <c r="G12" i="24"/>
  <c r="I11" i="24"/>
  <c r="H11" i="24"/>
  <c r="G11" i="24"/>
  <c r="I10" i="24"/>
  <c r="H10" i="24"/>
  <c r="G10" i="24"/>
  <c r="C6" i="24"/>
  <c r="H5" i="24"/>
  <c r="C4" i="24"/>
  <c r="I39" i="23"/>
  <c r="H39" i="23"/>
  <c r="G39" i="23"/>
  <c r="I38" i="23"/>
  <c r="H38" i="23"/>
  <c r="G38" i="23"/>
  <c r="I37" i="23"/>
  <c r="H37" i="23"/>
  <c r="G37" i="23"/>
  <c r="I36" i="23"/>
  <c r="H36" i="23"/>
  <c r="G36" i="23"/>
  <c r="I35" i="23"/>
  <c r="H35" i="23"/>
  <c r="G35" i="23"/>
  <c r="I34" i="23"/>
  <c r="H34" i="23"/>
  <c r="G34" i="23"/>
  <c r="I33" i="23"/>
  <c r="H33" i="23"/>
  <c r="G33" i="23"/>
  <c r="I32" i="23"/>
  <c r="H32" i="23"/>
  <c r="G32" i="23"/>
  <c r="G31" i="23"/>
  <c r="H31" i="23" s="1"/>
  <c r="H30" i="23"/>
  <c r="G30" i="23"/>
  <c r="H29" i="23"/>
  <c r="G29" i="23"/>
  <c r="H28" i="23"/>
  <c r="G28" i="23"/>
  <c r="H27" i="23"/>
  <c r="G27" i="23"/>
  <c r="H26" i="23"/>
  <c r="G26" i="23"/>
  <c r="H25" i="23"/>
  <c r="G25" i="23"/>
  <c r="I24" i="23"/>
  <c r="H24" i="23"/>
  <c r="G24" i="23"/>
  <c r="I23" i="23"/>
  <c r="H23" i="23"/>
  <c r="G23" i="23"/>
  <c r="I22" i="23"/>
  <c r="H22" i="23"/>
  <c r="G22" i="23"/>
  <c r="I21" i="23"/>
  <c r="H21" i="23"/>
  <c r="G21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C6" i="23"/>
  <c r="H5" i="23"/>
  <c r="C4" i="23"/>
  <c r="H40" i="22"/>
  <c r="G40" i="22"/>
  <c r="I39" i="22"/>
  <c r="H39" i="22"/>
  <c r="G39" i="22"/>
  <c r="I38" i="22"/>
  <c r="H38" i="22"/>
  <c r="G38" i="22"/>
  <c r="I37" i="22"/>
  <c r="H37" i="22"/>
  <c r="G37" i="22"/>
  <c r="I36" i="22"/>
  <c r="H36" i="22"/>
  <c r="G36" i="22"/>
  <c r="I35" i="22"/>
  <c r="H35" i="22"/>
  <c r="G35" i="22"/>
  <c r="I34" i="22"/>
  <c r="G34" i="22"/>
  <c r="H34" i="22" s="1"/>
  <c r="I33" i="22"/>
  <c r="H33" i="22"/>
  <c r="G33" i="22"/>
  <c r="I32" i="22"/>
  <c r="H32" i="22"/>
  <c r="G32" i="22"/>
  <c r="I31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H12" i="22"/>
  <c r="G12" i="22"/>
  <c r="I11" i="22"/>
  <c r="H11" i="22"/>
  <c r="G11" i="22"/>
  <c r="I10" i="22"/>
  <c r="H10" i="22"/>
  <c r="G10" i="22"/>
  <c r="C6" i="22"/>
  <c r="H5" i="22"/>
  <c r="C4" i="22"/>
  <c r="I39" i="21"/>
  <c r="H39" i="21"/>
  <c r="G39" i="21"/>
  <c r="I38" i="21"/>
  <c r="H38" i="21"/>
  <c r="G38" i="21"/>
  <c r="I37" i="21"/>
  <c r="H37" i="21"/>
  <c r="G37" i="21"/>
  <c r="I36" i="21"/>
  <c r="H36" i="21"/>
  <c r="G36" i="21"/>
  <c r="I35" i="21"/>
  <c r="H35" i="21"/>
  <c r="G35" i="21"/>
  <c r="I34" i="21"/>
  <c r="G34" i="21"/>
  <c r="H34" i="21" s="1"/>
  <c r="I33" i="21"/>
  <c r="H33" i="21"/>
  <c r="G33" i="21"/>
  <c r="I32" i="21"/>
  <c r="H32" i="21"/>
  <c r="G32" i="21"/>
  <c r="I31" i="21"/>
  <c r="H31" i="21"/>
  <c r="G31" i="21"/>
  <c r="I30" i="21"/>
  <c r="H30" i="21"/>
  <c r="G30" i="21"/>
  <c r="I29" i="21"/>
  <c r="H29" i="21"/>
  <c r="G29" i="21"/>
  <c r="I28" i="21"/>
  <c r="H28" i="21"/>
  <c r="G28" i="21"/>
  <c r="I27" i="21"/>
  <c r="H27" i="21"/>
  <c r="G27" i="21"/>
  <c r="I26" i="21"/>
  <c r="H26" i="21"/>
  <c r="G26" i="21"/>
  <c r="I25" i="21"/>
  <c r="H25" i="21"/>
  <c r="G25" i="21"/>
  <c r="I24" i="21"/>
  <c r="H24" i="21"/>
  <c r="G24" i="21"/>
  <c r="I23" i="21"/>
  <c r="H23" i="21"/>
  <c r="G23" i="21"/>
  <c r="I22" i="21"/>
  <c r="H22" i="21"/>
  <c r="G22" i="21"/>
  <c r="I21" i="21"/>
  <c r="H21" i="21"/>
  <c r="G21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I14" i="21"/>
  <c r="H14" i="21"/>
  <c r="G14" i="21"/>
  <c r="I13" i="21"/>
  <c r="H13" i="21"/>
  <c r="G13" i="21"/>
  <c r="I12" i="21"/>
  <c r="H12" i="21"/>
  <c r="G12" i="21"/>
  <c r="I11" i="21"/>
  <c r="H11" i="21"/>
  <c r="G11" i="21"/>
  <c r="I10" i="21"/>
  <c r="H10" i="21"/>
  <c r="G10" i="21"/>
  <c r="C6" i="21"/>
  <c r="H5" i="21"/>
  <c r="C4" i="21"/>
  <c r="I40" i="20"/>
  <c r="H40" i="20"/>
  <c r="G40" i="20"/>
  <c r="I39" i="20"/>
  <c r="H39" i="20"/>
  <c r="G39" i="20"/>
  <c r="I38" i="20"/>
  <c r="H38" i="20"/>
  <c r="G38" i="20"/>
  <c r="I37" i="20"/>
  <c r="H37" i="20"/>
  <c r="G37" i="20"/>
  <c r="I36" i="20"/>
  <c r="H36" i="20"/>
  <c r="G36" i="20"/>
  <c r="I35" i="20"/>
  <c r="H35" i="20"/>
  <c r="G35" i="20"/>
  <c r="I34" i="20"/>
  <c r="H34" i="20"/>
  <c r="G34" i="20"/>
  <c r="I33" i="20"/>
  <c r="H33" i="20"/>
  <c r="G33" i="20"/>
  <c r="I32" i="20"/>
  <c r="H32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G25" i="20"/>
  <c r="H25" i="20" s="1"/>
  <c r="I24" i="20"/>
  <c r="H24" i="20"/>
  <c r="G24" i="20"/>
  <c r="I23" i="20"/>
  <c r="H23" i="20"/>
  <c r="G23" i="20"/>
  <c r="I22" i="20"/>
  <c r="H22" i="20"/>
  <c r="G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C6" i="20"/>
  <c r="H5" i="20"/>
  <c r="C4" i="20"/>
  <c r="I40" i="19"/>
  <c r="H40" i="19"/>
  <c r="G40" i="19"/>
  <c r="I39" i="19"/>
  <c r="H39" i="19"/>
  <c r="G39" i="19"/>
  <c r="I38" i="19"/>
  <c r="H38" i="19"/>
  <c r="G38" i="19"/>
  <c r="I37" i="19"/>
  <c r="H37" i="19"/>
  <c r="G37" i="19"/>
  <c r="I36" i="19"/>
  <c r="H36" i="19"/>
  <c r="G36" i="19"/>
  <c r="I35" i="19"/>
  <c r="H35" i="19"/>
  <c r="G35" i="19"/>
  <c r="I34" i="19"/>
  <c r="H34" i="19"/>
  <c r="G34" i="19"/>
  <c r="I33" i="19"/>
  <c r="H33" i="19"/>
  <c r="G33" i="19"/>
  <c r="I32" i="19"/>
  <c r="H32" i="19"/>
  <c r="G32" i="19"/>
  <c r="I31" i="19"/>
  <c r="H31" i="19"/>
  <c r="G31" i="19"/>
  <c r="I30" i="19"/>
  <c r="H30" i="19"/>
  <c r="G30" i="19"/>
  <c r="I29" i="19"/>
  <c r="H29" i="19"/>
  <c r="G29" i="19"/>
  <c r="I28" i="19"/>
  <c r="H28" i="19"/>
  <c r="G28" i="19"/>
  <c r="I27" i="19"/>
  <c r="H27" i="19"/>
  <c r="G27" i="19"/>
  <c r="I26" i="19"/>
  <c r="H26" i="19"/>
  <c r="G26" i="19"/>
  <c r="I25" i="19"/>
  <c r="H25" i="19"/>
  <c r="G25" i="19"/>
  <c r="I24" i="19"/>
  <c r="H24" i="19"/>
  <c r="G24" i="19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I18" i="19"/>
  <c r="H18" i="19"/>
  <c r="G18" i="19"/>
  <c r="I17" i="19"/>
  <c r="H17" i="19"/>
  <c r="G17" i="19"/>
  <c r="I16" i="19"/>
  <c r="H16" i="19"/>
  <c r="G16" i="19"/>
  <c r="I15" i="19"/>
  <c r="G15" i="19"/>
  <c r="H15" i="19" s="1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C6" i="19"/>
  <c r="H5" i="19"/>
  <c r="C4" i="19"/>
  <c r="H39" i="18"/>
  <c r="G39" i="18"/>
  <c r="H38" i="18"/>
  <c r="G38" i="18"/>
  <c r="H37" i="18"/>
  <c r="G37" i="18"/>
  <c r="G36" i="18"/>
  <c r="H36" i="18" s="1"/>
  <c r="H35" i="18"/>
  <c r="G35" i="18"/>
  <c r="H34" i="18"/>
  <c r="G34" i="18"/>
  <c r="H33" i="18"/>
  <c r="G33" i="18"/>
  <c r="H32" i="18"/>
  <c r="G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H25" i="18"/>
  <c r="G25" i="18"/>
  <c r="H24" i="18"/>
  <c r="G24" i="18"/>
  <c r="H23" i="18"/>
  <c r="G23" i="18"/>
  <c r="H22" i="18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C6" i="18"/>
  <c r="H5" i="18"/>
  <c r="C4" i="18"/>
  <c r="H40" i="17"/>
  <c r="G40" i="17"/>
  <c r="H39" i="17"/>
  <c r="G39" i="17"/>
  <c r="H38" i="17"/>
  <c r="G38" i="17"/>
  <c r="H37" i="17"/>
  <c r="G37" i="17"/>
  <c r="H36" i="17"/>
  <c r="G36" i="17"/>
  <c r="H35" i="17"/>
  <c r="G35" i="17"/>
  <c r="H34" i="17"/>
  <c r="G34" i="17"/>
  <c r="G33" i="17"/>
  <c r="H33" i="17" s="1"/>
  <c r="H32" i="17"/>
  <c r="G32" i="17"/>
  <c r="H31" i="17"/>
  <c r="G31" i="17"/>
  <c r="H30" i="17"/>
  <c r="G30" i="17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H22" i="17"/>
  <c r="G22" i="17"/>
  <c r="H21" i="17"/>
  <c r="G21" i="17"/>
  <c r="H20" i="17"/>
  <c r="G20" i="17"/>
  <c r="H19" i="17"/>
  <c r="G19" i="17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G11" i="17"/>
  <c r="H11" i="17" s="1"/>
  <c r="H10" i="17"/>
  <c r="G10" i="17"/>
  <c r="C6" i="17"/>
  <c r="H5" i="17"/>
  <c r="C4" i="17"/>
  <c r="H39" i="16"/>
  <c r="G39" i="16"/>
  <c r="H38" i="16"/>
  <c r="G38" i="16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G21" i="16"/>
  <c r="H21" i="16" s="1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C6" i="16"/>
  <c r="H5" i="16"/>
  <c r="C4" i="16"/>
  <c r="H42" i="24" l="1"/>
  <c r="H41" i="23"/>
  <c r="H42" i="22"/>
  <c r="H42" i="20"/>
  <c r="H42" i="19"/>
  <c r="H41" i="18"/>
  <c r="I11" i="17"/>
  <c r="I10" i="17"/>
  <c r="I12" i="18"/>
  <c r="I20" i="18"/>
  <c r="I28" i="18"/>
  <c r="I36" i="18"/>
  <c r="I14" i="17"/>
  <c r="I22" i="17"/>
  <c r="I30" i="17"/>
  <c r="I38" i="17"/>
  <c r="I37" i="16"/>
  <c r="I18" i="18"/>
  <c r="I36" i="17"/>
  <c r="I27" i="18"/>
  <c r="I37" i="17"/>
  <c r="I13" i="18"/>
  <c r="I21" i="18"/>
  <c r="I29" i="18"/>
  <c r="I37" i="18"/>
  <c r="I15" i="17"/>
  <c r="I23" i="17"/>
  <c r="I31" i="17"/>
  <c r="I39" i="17"/>
  <c r="I38" i="16"/>
  <c r="I14" i="18"/>
  <c r="I22" i="18"/>
  <c r="I30" i="18"/>
  <c r="I38" i="18"/>
  <c r="I16" i="17"/>
  <c r="I24" i="17"/>
  <c r="I32" i="17"/>
  <c r="I40" i="17"/>
  <c r="I26" i="17"/>
  <c r="I26" i="18"/>
  <c r="I35" i="16"/>
  <c r="I35" i="18"/>
  <c r="I29" i="17"/>
  <c r="I15" i="18"/>
  <c r="I23" i="18"/>
  <c r="I31" i="18"/>
  <c r="I39" i="18"/>
  <c r="I17" i="17"/>
  <c r="I25" i="17"/>
  <c r="I33" i="17"/>
  <c r="I18" i="17"/>
  <c r="I34" i="17"/>
  <c r="I34" i="18"/>
  <c r="I28" i="17"/>
  <c r="I19" i="18"/>
  <c r="I21" i="17"/>
  <c r="I16" i="18"/>
  <c r="I24" i="18"/>
  <c r="I32" i="18"/>
  <c r="I10" i="18"/>
  <c r="I39" i="16"/>
  <c r="I20" i="17"/>
  <c r="I13" i="17"/>
  <c r="I36" i="16"/>
  <c r="I17" i="18"/>
  <c r="I25" i="18"/>
  <c r="I33" i="18"/>
  <c r="I19" i="17"/>
  <c r="I27" i="17"/>
  <c r="I35" i="17"/>
  <c r="I34" i="16"/>
  <c r="I12" i="17"/>
  <c r="I11" i="18"/>
  <c r="D6" i="25"/>
  <c r="I11" i="16"/>
  <c r="I19" i="16"/>
  <c r="I27" i="16"/>
  <c r="I13" i="15"/>
  <c r="I21" i="15"/>
  <c r="I29" i="15"/>
  <c r="I37" i="15"/>
  <c r="I33" i="16"/>
  <c r="I12" i="16"/>
  <c r="I20" i="16"/>
  <c r="I28" i="16"/>
  <c r="I14" i="15"/>
  <c r="I22" i="15"/>
  <c r="I30" i="15"/>
  <c r="I38" i="15"/>
  <c r="I35" i="15"/>
  <c r="I13" i="16"/>
  <c r="I21" i="16"/>
  <c r="I29" i="16"/>
  <c r="I15" i="15"/>
  <c r="I23" i="15"/>
  <c r="I31" i="15"/>
  <c r="I39" i="15"/>
  <c r="I27" i="15"/>
  <c r="I14" i="16"/>
  <c r="I22" i="16"/>
  <c r="I30" i="16"/>
  <c r="I16" i="15"/>
  <c r="I24" i="15"/>
  <c r="I32" i="15"/>
  <c r="I40" i="15"/>
  <c r="I11" i="15"/>
  <c r="I15" i="16"/>
  <c r="I23" i="16"/>
  <c r="I31" i="16"/>
  <c r="I17" i="15"/>
  <c r="I25" i="15"/>
  <c r="I33" i="15"/>
  <c r="I10" i="15"/>
  <c r="I17" i="16"/>
  <c r="I19" i="15"/>
  <c r="I16" i="16"/>
  <c r="I24" i="16"/>
  <c r="I32" i="16"/>
  <c r="I10" i="16"/>
  <c r="I18" i="15"/>
  <c r="I26" i="15"/>
  <c r="I34" i="15"/>
  <c r="I25" i="16"/>
  <c r="I18" i="16"/>
  <c r="I26" i="16"/>
  <c r="I12" i="15"/>
  <c r="I20" i="15"/>
  <c r="I28" i="15"/>
  <c r="I36" i="15"/>
  <c r="H42" i="17"/>
  <c r="H41" i="21"/>
  <c r="H41" i="16"/>
  <c r="I10" i="14"/>
  <c r="I38" i="14" l="1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2" i="2"/>
  <c r="I11" i="2"/>
  <c r="G10" i="2" l="1"/>
  <c r="H10" i="2" s="1"/>
  <c r="G10" i="15"/>
  <c r="H10" i="15" s="1"/>
  <c r="C4" i="15"/>
  <c r="H5" i="15"/>
  <c r="C6" i="15"/>
  <c r="G11" i="15"/>
  <c r="H11" i="15" s="1"/>
  <c r="G12" i="15"/>
  <c r="H12" i="15" s="1"/>
  <c r="G13" i="15"/>
  <c r="H13" i="15" s="1"/>
  <c r="G14" i="15"/>
  <c r="H14" i="15" s="1"/>
  <c r="G15" i="15"/>
  <c r="H15" i="15" s="1"/>
  <c r="G16" i="15"/>
  <c r="H16" i="15" s="1"/>
  <c r="G17" i="15"/>
  <c r="H17" i="15" s="1"/>
  <c r="G18" i="15"/>
  <c r="H18" i="15" s="1"/>
  <c r="G19" i="15"/>
  <c r="H19" i="15" s="1"/>
  <c r="G20" i="15"/>
  <c r="H20" i="15" s="1"/>
  <c r="G21" i="15"/>
  <c r="H21" i="15" s="1"/>
  <c r="G22" i="15"/>
  <c r="H22" i="15"/>
  <c r="G23" i="15"/>
  <c r="H23" i="15" s="1"/>
  <c r="G24" i="15"/>
  <c r="H24" i="15" s="1"/>
  <c r="G25" i="15"/>
  <c r="H25" i="15" s="1"/>
  <c r="G26" i="15"/>
  <c r="H26" i="15" s="1"/>
  <c r="G27" i="15"/>
  <c r="H27" i="15" s="1"/>
  <c r="G28" i="15"/>
  <c r="H28" i="15"/>
  <c r="G29" i="15"/>
  <c r="H29" i="15" s="1"/>
  <c r="G30" i="15"/>
  <c r="H30" i="15" s="1"/>
  <c r="G31" i="15"/>
  <c r="H31" i="15" s="1"/>
  <c r="G32" i="15"/>
  <c r="H32" i="15" s="1"/>
  <c r="G33" i="15"/>
  <c r="H33" i="15" s="1"/>
  <c r="G34" i="15"/>
  <c r="H34" i="15" s="1"/>
  <c r="G35" i="15"/>
  <c r="H35" i="15"/>
  <c r="G36" i="15"/>
  <c r="H36" i="15"/>
  <c r="G37" i="15"/>
  <c r="H37" i="15" s="1"/>
  <c r="G38" i="15"/>
  <c r="H38" i="15" s="1"/>
  <c r="G39" i="15"/>
  <c r="H39" i="15" s="1"/>
  <c r="G40" i="15"/>
  <c r="H40" i="15" s="1"/>
  <c r="G10" i="14"/>
  <c r="H10" i="14" s="1"/>
  <c r="C6" i="14"/>
  <c r="C4" i="14"/>
  <c r="H5" i="14"/>
  <c r="G11" i="14"/>
  <c r="H11" i="14" s="1"/>
  <c r="G12" i="14"/>
  <c r="H12" i="14" s="1"/>
  <c r="G13" i="14"/>
  <c r="H13" i="14" s="1"/>
  <c r="G14" i="14"/>
  <c r="H14" i="14" s="1"/>
  <c r="G15" i="14"/>
  <c r="H15" i="14" s="1"/>
  <c r="G16" i="14"/>
  <c r="H16" i="14" s="1"/>
  <c r="G17" i="14"/>
  <c r="H17" i="14" s="1"/>
  <c r="G18" i="14"/>
  <c r="H18" i="14" s="1"/>
  <c r="G19" i="14"/>
  <c r="H19" i="14" s="1"/>
  <c r="G20" i="14"/>
  <c r="H20" i="14" s="1"/>
  <c r="G21" i="14"/>
  <c r="H21" i="14" s="1"/>
  <c r="G22" i="14"/>
  <c r="H22" i="14" s="1"/>
  <c r="G23" i="14"/>
  <c r="H23" i="14" s="1"/>
  <c r="G24" i="14"/>
  <c r="H24" i="14" s="1"/>
  <c r="G25" i="14"/>
  <c r="H25" i="14" s="1"/>
  <c r="G26" i="14"/>
  <c r="H26" i="14" s="1"/>
  <c r="G27" i="14"/>
  <c r="H27" i="14" s="1"/>
  <c r="G28" i="14"/>
  <c r="H28" i="14" s="1"/>
  <c r="G29" i="14"/>
  <c r="H29" i="14"/>
  <c r="G30" i="14"/>
  <c r="H30" i="14" s="1"/>
  <c r="G31" i="14"/>
  <c r="H31" i="14" s="1"/>
  <c r="G32" i="14"/>
  <c r="H32" i="14" s="1"/>
  <c r="G33" i="14"/>
  <c r="H33" i="14" s="1"/>
  <c r="G34" i="14"/>
  <c r="H34" i="14" s="1"/>
  <c r="G35" i="14"/>
  <c r="H35" i="14" s="1"/>
  <c r="G36" i="14"/>
  <c r="H36" i="14" s="1"/>
  <c r="G37" i="14"/>
  <c r="H37" i="14" s="1"/>
  <c r="G38" i="14"/>
  <c r="H38" i="14" s="1"/>
  <c r="G22" i="2"/>
  <c r="H22" i="2" s="1"/>
  <c r="H5" i="2"/>
  <c r="G12" i="2"/>
  <c r="H12" i="2" s="1"/>
  <c r="G40" i="2"/>
  <c r="H40" i="2" s="1"/>
  <c r="G11" i="2"/>
  <c r="H11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H42" i="2" l="1"/>
  <c r="H43" i="2" s="1"/>
  <c r="H40" i="14"/>
  <c r="H42" i="15"/>
  <c r="H41" i="14" l="1"/>
  <c r="H43" i="15" l="1"/>
  <c r="H42" i="16" s="1"/>
  <c r="H43" i="17" s="1"/>
  <c r="H42" i="18" s="1"/>
  <c r="H43" i="19" s="1"/>
  <c r="H43" i="20" s="1"/>
  <c r="H42" i="21" s="1"/>
  <c r="H43" i="22" s="1"/>
  <c r="H42" i="23" s="1"/>
  <c r="H43" i="24" s="1"/>
</calcChain>
</file>

<file path=xl/sharedStrings.xml><?xml version="1.0" encoding="utf-8"?>
<sst xmlns="http://schemas.openxmlformats.org/spreadsheetml/2006/main" count="769" uniqueCount="110">
  <si>
    <t>Arbeitszeitnachweis</t>
  </si>
  <si>
    <t xml:space="preserve"> Datum</t>
  </si>
  <si>
    <t>Bemerkungen</t>
  </si>
  <si>
    <t>von</t>
  </si>
  <si>
    <t>bis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</si>
  <si>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</si>
  <si>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</si>
  <si>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</si>
  <si>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</si>
  <si>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</si>
  <si>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</si>
  <si>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</si>
  <si>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</si>
  <si>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</si>
  <si>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</si>
  <si>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</si>
  <si>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</si>
  <si>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</si>
  <si>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</si>
  <si>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</si>
  <si>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</si>
  <si>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</si>
  <si>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</si>
  <si>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</si>
  <si>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</si>
  <si>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</si>
  <si>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</si>
  <si>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</si>
  <si>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</si>
  <si>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</si>
  <si>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</si>
  <si>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</si>
  <si>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</si>
  <si>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</si>
  <si>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</si>
  <si>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</si>
  <si>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............................................................</t>
  </si>
  <si>
    <t>Datum</t>
  </si>
  <si>
    <t>Beschäftigter</t>
  </si>
  <si>
    <t>verantwortlicher Leiter</t>
  </si>
  <si>
    <t>Arbeitszeit</t>
  </si>
  <si>
    <t>Name</t>
  </si>
  <si>
    <t>Soll-Arbeitszeit</t>
  </si>
  <si>
    <t>Gesamt</t>
  </si>
  <si>
    <t>Monat</t>
  </si>
  <si>
    <t>Pause</t>
  </si>
  <si>
    <t>Stund.</t>
  </si>
  <si>
    <t>Min.</t>
  </si>
  <si>
    <t>Stunden</t>
  </si>
  <si>
    <t>Arb.zeit</t>
  </si>
  <si>
    <t>Differenz</t>
  </si>
  <si>
    <t>Mehr- / Minderarbeit</t>
  </si>
  <si>
    <r>
      <t xml:space="preserve">Minuten - </t>
    </r>
    <r>
      <rPr>
        <b/>
        <sz val="10"/>
        <color indexed="10"/>
        <rFont val="Arial"/>
        <family val="2"/>
      </rPr>
      <t>Hinweise beachten</t>
    </r>
  </si>
  <si>
    <t>Pause/Unterbr.</t>
  </si>
  <si>
    <t>Jahr</t>
  </si>
  <si>
    <t>Januar</t>
  </si>
  <si>
    <t>Übertrag vom Vorjahr</t>
  </si>
  <si>
    <t>Februar</t>
  </si>
  <si>
    <t>Stunden Mehr- / Minderarbeit</t>
  </si>
  <si>
    <t>März</t>
  </si>
  <si>
    <t>Max Mustermann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</si>
  <si>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</si>
  <si>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</si>
  <si>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</si>
  <si>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</si>
  <si>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</si>
  <si>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</si>
  <si>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</si>
  <si>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</si>
  <si>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</si>
  <si>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Neujahr: </t>
  </si>
  <si>
    <t xml:space="preserve">Karfreitag: </t>
  </si>
  <si>
    <t xml:space="preserve">Ostermontag: </t>
  </si>
  <si>
    <t xml:space="preserve">Tag der Arbeit: </t>
  </si>
  <si>
    <t xml:space="preserve">Christi Himmelfahrt: </t>
  </si>
  <si>
    <t xml:space="preserve">Pfingstmontag: </t>
  </si>
  <si>
    <t xml:space="preserve">Tag der Deutschen Einheit: </t>
  </si>
  <si>
    <t xml:space="preserve">Reformationstag: </t>
  </si>
  <si>
    <t xml:space="preserve">Buß- und Bettag: </t>
  </si>
  <si>
    <t xml:space="preserve">1. Weihnachtsfeiertag: </t>
  </si>
  <si>
    <t xml:space="preserve">2. Weihnachtsfeiertag: </t>
  </si>
  <si>
    <t>Wochentag</t>
  </si>
  <si>
    <t>Feiertag</t>
  </si>
  <si>
    <t>Ostersonntag</t>
  </si>
  <si>
    <t>1. Advent</t>
  </si>
  <si>
    <t xml:space="preserve">Die Berechnung der mit </t>
  </si>
  <si>
    <t>2. Advent</t>
  </si>
  <si>
    <t>3. Advent</t>
  </si>
  <si>
    <t>4. Advent</t>
  </si>
  <si>
    <t>Die mit</t>
  </si>
  <si>
    <t>hinterlegten beweglichen Feiertage basiert auf dem (berechneten) Ostersonntag.</t>
  </si>
  <si>
    <t>hinterlegten Feiertage finden an einem festen Datum statt.</t>
  </si>
  <si>
    <t>Heiligabend</t>
  </si>
  <si>
    <t>Nach ISO 8601 kann Ostersonntag auf den letzten Tag der Kalenderwochen 12 bis 17 entfallen</t>
  </si>
  <si>
    <t>Der frühestmögliche Termin ist der 30. April, der spätestmögliche der 3. Juni.</t>
  </si>
  <si>
    <t>Definiert sich als der Mittwoch vor dem Sonntag vor dem 1. Advent. Der frühestmögliche Termin ist der 16. November, der spätestmögliche der 22. November</t>
  </si>
  <si>
    <t>Wenn Feiertage in der Arbeitswoche (Montag bis Freitag) liegen, erfolgt ein entsprechender Eintrag in der Spalte "Bemerkungen"</t>
  </si>
  <si>
    <t>2020</t>
  </si>
  <si>
    <t>Bitte beachten Sie bei der Eingabe Ihrer Arbeitszeiten folgende Hinweise:</t>
  </si>
  <si>
    <t>Pausen sind entsprechend Arbeitszeitgesetz (§ 4 ArbZG) in Abhängigkeit der täglichen Arbeitszeit einzutragen.</t>
  </si>
  <si>
    <t>Dementsprechend gilt Folgendes:</t>
  </si>
  <si>
    <t>Arbeitszeit &lt; 6 Stunden: keine Pause erforderlich</t>
  </si>
  <si>
    <t>Arbeitszeit &gt; 6 Stunden und &lt; 9 Stunden: Pause von 30 min erforderlich</t>
  </si>
  <si>
    <t>Arbeitszeit &gt; 9 Stunden: Pause von 45 Minuten erforderlich</t>
  </si>
  <si>
    <t>Für Ihre Fragen stehen Ihnen gern die Mitarbeiter*innen im Personaldezernat zur Verfügung.</t>
  </si>
  <si>
    <r>
      <rPr>
        <b/>
        <sz val="11"/>
        <rFont val="Arial"/>
        <family val="2"/>
      </rPr>
      <t>1.</t>
    </r>
    <r>
      <rPr>
        <sz val="11"/>
        <rFont val="Arial"/>
        <family val="2"/>
      </rPr>
      <t xml:space="preserve"> Bitte achten Sie bei der Eingabe Ihrer Arbeitszeitdaten auf die korrekte Einhaltung der gesetzlichen Bestimmungen.</t>
    </r>
  </si>
  <si>
    <r>
      <rPr>
        <b/>
        <sz val="11"/>
        <rFont val="Arial"/>
        <family val="2"/>
      </rPr>
      <t>2.</t>
    </r>
    <r>
      <rPr>
        <sz val="11"/>
        <rFont val="Arial"/>
        <family val="2"/>
      </rPr>
      <t xml:space="preserve"> Wird ein kompletter Tag Mehrarbeit in Anspruch genommen, so tragen Sie bitte für eine korrekte Berechnung die Arbeitszeit folgendermaßen ein: 7 bis 7.</t>
    </r>
  </si>
  <si>
    <r>
      <rPr>
        <b/>
        <sz val="11"/>
        <rFont val="Arial"/>
        <family val="2"/>
      </rPr>
      <t>3.</t>
    </r>
    <r>
      <rPr>
        <sz val="11"/>
        <rFont val="Arial"/>
        <family val="2"/>
      </rPr>
      <t xml:space="preserve"> Wird an einem Samstag gearbeitet, müssen Sie die korrekte Berechnung der Mehrarbeit über eine negative Minutenzeit im Feld Pause steuern. </t>
    </r>
  </si>
  <si>
    <r>
      <rPr>
        <b/>
        <sz val="11"/>
        <rFont val="Arial"/>
        <family val="2"/>
      </rPr>
      <t>4.</t>
    </r>
    <r>
      <rPr>
        <sz val="11"/>
        <rFont val="Arial"/>
        <family val="2"/>
      </rPr>
      <t xml:space="preserve"> Sonntagsarbeit ist grundsätzlich nur nach rechtzeitiger Anzeige im Personaldezernat zulässig. Ausnahmen bilden hier Bereich mit Sonderregelungen hinsichtlich der Arbeitszeit.</t>
    </r>
  </si>
  <si>
    <t>dezpersonal@htw-dresden.de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</si>
</sst>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b/>
      <sz val="10"/>
      <color indexed="10"/>
      <name val="Arial"/>
      <family val="2"/>
    </font>
    <font>
      <sz val="10"/>
      <name val="Arial Unicode MS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20" fontId="0" fillId="0" borderId="0" xfId="0" applyNumberFormat="1" applyProtection="1">
      <protection hidden="1"/>
    </xf>
    <xf numFmtId="0" fontId="1" fillId="0" borderId="1" xfId="0" quotePrefix="1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20" fontId="0" fillId="0" borderId="0" xfId="0" applyNumberFormat="1" applyAlignment="1" applyProtection="1">
      <alignment horizontal="left"/>
      <protection hidden="1"/>
    </xf>
    <xf numFmtId="0" fontId="0" fillId="0" borderId="0" xfId="0" quotePrefix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Alignment="1">
      <alignment horizontal="right"/>
    </xf>
    <xf numFmtId="0" fontId="0" fillId="0" borderId="0" xfId="0" applyFill="1" applyProtection="1"/>
    <xf numFmtId="0" fontId="1" fillId="2" borderId="8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/>
    <xf numFmtId="49" fontId="0" fillId="0" borderId="0" xfId="0" applyNumberFormat="1" applyAlignment="1"/>
    <xf numFmtId="0" fontId="1" fillId="0" borderId="2" xfId="0" applyFont="1" applyBorder="1" applyAlignment="1" applyProtection="1">
      <alignment horizontal="center" wrapText="1"/>
      <protection hidden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/>
    <xf numFmtId="2" fontId="0" fillId="0" borderId="10" xfId="0" applyNumberFormat="1" applyBorder="1" applyAlignment="1" applyProtection="1">
      <alignment horizontal="center"/>
      <protection hidden="1"/>
    </xf>
    <xf numFmtId="2" fontId="0" fillId="0" borderId="11" xfId="0" applyNumberFormat="1" applyBorder="1" applyAlignment="1" applyProtection="1">
      <alignment horizontal="center"/>
      <protection hidden="1"/>
    </xf>
    <xf numFmtId="2" fontId="0" fillId="3" borderId="15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2" fillId="2" borderId="16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Protection="1">
      <protection hidden="1"/>
    </xf>
    <xf numFmtId="0" fontId="1" fillId="0" borderId="0" xfId="0" applyFont="1"/>
    <xf numFmtId="0" fontId="0" fillId="2" borderId="0" xfId="0" applyFill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3" fontId="0" fillId="0" borderId="22" xfId="0" quotePrefix="1" applyNumberForma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lef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24" xfId="0" applyNumberFormat="1" applyFont="1" applyFill="1" applyBorder="1" applyAlignment="1" applyProtection="1">
      <alignment horizontal="right"/>
      <protection locked="0"/>
    </xf>
    <xf numFmtId="49" fontId="2" fillId="2" borderId="25" xfId="0" applyNumberFormat="1" applyFont="1" applyFill="1" applyBorder="1" applyAlignment="1" applyProtection="1">
      <alignment horizontal="left"/>
      <protection locked="0"/>
    </xf>
    <xf numFmtId="0" fontId="0" fillId="2" borderId="24" xfId="0" applyNumberFormat="1" applyFill="1" applyBorder="1" applyAlignment="1" applyProtection="1">
      <alignment horizontal="right"/>
      <protection locked="0"/>
    </xf>
    <xf numFmtId="49" fontId="1" fillId="2" borderId="16" xfId="0" applyNumberFormat="1" applyFont="1" applyFill="1" applyBorder="1" applyAlignment="1" applyProtection="1">
      <alignment horizontal="left"/>
      <protection locked="0"/>
    </xf>
    <xf numFmtId="49" fontId="1" fillId="2" borderId="25" xfId="0" applyNumberFormat="1" applyFont="1" applyFill="1" applyBorder="1" applyAlignment="1" applyProtection="1">
      <alignment horizontal="left"/>
      <protection locked="0"/>
    </xf>
    <xf numFmtId="0" fontId="1" fillId="2" borderId="26" xfId="0" applyFont="1" applyFill="1" applyBorder="1" applyProtection="1">
      <protection locked="0"/>
    </xf>
    <xf numFmtId="3" fontId="0" fillId="0" borderId="23" xfId="0" quotePrefix="1" applyNumberForma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left"/>
      <protection locked="0"/>
    </xf>
    <xf numFmtId="3" fontId="1" fillId="0" borderId="27" xfId="0" quotePrefix="1" applyNumberFormat="1" applyFont="1" applyFill="1" applyBorder="1" applyAlignment="1" applyProtection="1">
      <alignment horizontal="center"/>
      <protection locked="0"/>
    </xf>
    <xf numFmtId="49" fontId="2" fillId="2" borderId="18" xfId="0" applyNumberFormat="1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49" fontId="1" fillId="0" borderId="0" xfId="0" applyNumberFormat="1" applyFont="1" applyBorder="1" applyProtection="1">
      <protection hidden="1"/>
    </xf>
    <xf numFmtId="0" fontId="1" fillId="2" borderId="28" xfId="0" applyFont="1" applyFill="1" applyBorder="1" applyProtection="1">
      <protection locked="0"/>
    </xf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2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Protection="1"/>
    <xf numFmtId="0" fontId="0" fillId="0" borderId="0" xfId="0" applyProtection="1"/>
    <xf numFmtId="0" fontId="0" fillId="4" borderId="0" xfId="0" applyFill="1" applyProtection="1"/>
    <xf numFmtId="14" fontId="1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/>
    </xf>
    <xf numFmtId="0" fontId="0" fillId="5" borderId="0" xfId="0" applyFill="1" applyProtection="1"/>
    <xf numFmtId="14" fontId="1" fillId="5" borderId="0" xfId="0" applyNumberFormat="1" applyFont="1" applyFill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/>
    </xf>
    <xf numFmtId="0" fontId="1" fillId="4" borderId="0" xfId="0" applyFont="1" applyFill="1" applyProtection="1"/>
    <xf numFmtId="0" fontId="0" fillId="6" borderId="0" xfId="0" applyFill="1" applyProtection="1"/>
    <xf numFmtId="14" fontId="1" fillId="6" borderId="0" xfId="0" applyNumberFormat="1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5" borderId="0" xfId="0" applyFont="1" applyFill="1" applyBorder="1" applyProtection="1"/>
    <xf numFmtId="14" fontId="0" fillId="5" borderId="0" xfId="0" applyNumberForma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1" fillId="6" borderId="0" xfId="0" applyFont="1" applyFill="1" applyBorder="1" applyProtection="1"/>
    <xf numFmtId="14" fontId="6" fillId="6" borderId="0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14" fontId="0" fillId="6" borderId="0" xfId="0" applyNumberFormat="1" applyFill="1" applyAlignment="1" applyProtection="1">
      <alignment horizontal="center"/>
    </xf>
    <xf numFmtId="0" fontId="7" fillId="0" borderId="0" xfId="0" applyFont="1"/>
    <xf numFmtId="0" fontId="8" fillId="0" borderId="0" xfId="0" applyFont="1"/>
    <xf numFmtId="0" fontId="2" fillId="2" borderId="19" xfId="0" applyNumberFormat="1" applyFont="1" applyFill="1" applyBorder="1" applyAlignment="1" applyProtection="1">
      <alignment horizontal="right"/>
      <protection locked="0"/>
    </xf>
    <xf numFmtId="49" fontId="2" fillId="2" borderId="9" xfId="0" applyNumberFormat="1" applyFon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49" fontId="1" fillId="2" borderId="9" xfId="0" applyNumberFormat="1" applyFont="1" applyFill="1" applyBorder="1" applyAlignment="1" applyProtection="1">
      <alignment horizontal="left"/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11" fillId="0" borderId="0" xfId="1"/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1" xfId="0" applyFont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14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3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zpersonal@htw-dresden.d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E28"/>
  <sheetViews>
    <sheetView showGridLines="0" tabSelected="1" zoomScale="130" zoomScaleNormal="130" workbookViewId="0">
      <selection activeCell="A28" sqref="A28"/>
    </sheetView>
  </sheetViews>
  <sheetFormatPr baseColWidth="10" defaultRowHeight="12.75" x14ac:dyDescent="0.2"/>
  <cols>
    <col min="1" max="1" width="43.140625" customWidth="1"/>
    <col min="2" max="2" width="14.42578125" customWidth="1"/>
  </cols>
  <sheetData>
    <row r="1" spans="1:5" ht="15" x14ac:dyDescent="0.2">
      <c r="A1" s="94" t="s">
        <v>98</v>
      </c>
    </row>
    <row r="2" spans="1:5" ht="14.25" x14ac:dyDescent="0.2">
      <c r="A2" s="93"/>
    </row>
    <row r="3" spans="1:5" s="32" customFormat="1" ht="15" x14ac:dyDescent="0.2">
      <c r="A3" s="93" t="s">
        <v>105</v>
      </c>
    </row>
    <row r="4" spans="1:5" ht="14.25" x14ac:dyDescent="0.2">
      <c r="A4" s="93" t="s">
        <v>99</v>
      </c>
    </row>
    <row r="5" spans="1:5" ht="19.5" customHeight="1" x14ac:dyDescent="0.2">
      <c r="A5" s="95" t="s">
        <v>100</v>
      </c>
    </row>
    <row r="6" spans="1:5" ht="14.25" x14ac:dyDescent="0.2">
      <c r="A6" s="93" t="s">
        <v>101</v>
      </c>
    </row>
    <row r="7" spans="1:5" ht="14.25" x14ac:dyDescent="0.2">
      <c r="A7" s="93" t="s">
        <v>102</v>
      </c>
    </row>
    <row r="8" spans="1:5" ht="14.25" x14ac:dyDescent="0.2">
      <c r="A8" s="93" t="s">
        <v>103</v>
      </c>
    </row>
    <row r="9" spans="1:5" ht="14.25" x14ac:dyDescent="0.2">
      <c r="A9" s="93"/>
    </row>
    <row r="10" spans="1:5" ht="15" x14ac:dyDescent="0.2">
      <c r="A10" s="93" t="s">
        <v>106</v>
      </c>
    </row>
    <row r="11" spans="1:5" ht="14.25" x14ac:dyDescent="0.2">
      <c r="A11" s="93"/>
    </row>
    <row r="12" spans="1:5" ht="15" x14ac:dyDescent="0.2">
      <c r="A12" s="93" t="s">
        <v>107</v>
      </c>
    </row>
    <row r="13" spans="1:5" ht="14.25" x14ac:dyDescent="0.2">
      <c r="A13" s="93"/>
    </row>
    <row r="14" spans="1:5" ht="15" x14ac:dyDescent="0.2">
      <c r="A14" s="93" t="s">
        <v>108</v>
      </c>
    </row>
    <row r="15" spans="1:5" ht="14.25" x14ac:dyDescent="0.2">
      <c r="A15" s="93"/>
    </row>
    <row r="16" spans="1:5" ht="15" x14ac:dyDescent="0.2">
      <c r="A16" s="94" t="s">
        <v>104</v>
      </c>
      <c r="E16" s="20"/>
    </row>
    <row r="18" spans="1:2" x14ac:dyDescent="0.2">
      <c r="A18" s="96" t="s">
        <v>109</v>
      </c>
    </row>
    <row r="23" spans="1:2" x14ac:dyDescent="0.2">
      <c r="B23" s="21"/>
    </row>
    <row r="24" spans="1:2" x14ac:dyDescent="0.2">
      <c r="A24" s="39"/>
    </row>
    <row r="25" spans="1:2" x14ac:dyDescent="0.2">
      <c r="A25" s="39"/>
    </row>
    <row r="27" spans="1:2" x14ac:dyDescent="0.2">
      <c r="B27" s="85"/>
    </row>
    <row r="28" spans="1:2" x14ac:dyDescent="0.2">
      <c r="B28" s="86"/>
    </row>
  </sheetData>
  <phoneticPr fontId="0" type="noConversion"/>
  <hyperlinks>
    <hyperlink ref="A18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>
    <oddFooter>&amp;RFL 05 22.02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L52"/>
  <sheetViews>
    <sheetView showGridLines="0" zoomScaleNormal="100" workbookViewId="0">
      <selection activeCell="B35" sqref="B35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66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39" si="0">IF(AND(B10&gt;0,D10&gt;0),D10-B10+(E10-C10-F10)/60,"")</f>
        <v/>
      </c>
      <c r="H10" s="33" t="str">
        <f t="shared" ref="H10:H39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/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39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>Sa</v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>So</v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>Sa</v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>So</v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>Sa</v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>So</v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>Sa</v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>So</v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/>
      </c>
      <c r="J38" s="10"/>
      <c r="K38" s="1"/>
      <c r="L38" s="1"/>
    </row>
    <row r="39" spans="1:12" ht="13.5" thickBot="1" x14ac:dyDescent="0.25">
      <c r="A39" s="51" t="s">
        <v>34</v>
      </c>
      <c r="B39" s="44"/>
      <c r="C39" s="54"/>
      <c r="D39" s="29"/>
      <c r="E39" s="52"/>
      <c r="F39" s="26" t="str">
        <f t="shared" si="2"/>
        <v/>
      </c>
      <c r="G39" s="34" t="str">
        <f t="shared" si="0"/>
        <v/>
      </c>
      <c r="H39" s="34" t="str">
        <f t="shared" si="1"/>
        <v/>
      </c>
      <c r="I39" s="57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1"/>
      <c r="B40" s="1"/>
      <c r="C40" s="1"/>
      <c r="D40" s="1"/>
      <c r="E40" s="1"/>
      <c r="I40" s="12"/>
      <c r="J40" s="1"/>
      <c r="K40" s="1"/>
      <c r="L40" s="1"/>
    </row>
    <row r="41" spans="1:12" ht="13.5" thickBot="1" x14ac:dyDescent="0.25">
      <c r="A41" s="1"/>
      <c r="D41" s="17"/>
      <c r="E41" s="17"/>
      <c r="F41" s="9"/>
      <c r="G41" s="16" t="s">
        <v>51</v>
      </c>
      <c r="H41" s="35">
        <f>SUM(H10:H39)</f>
        <v>0</v>
      </c>
      <c r="I41" s="39" t="s">
        <v>66</v>
      </c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August!H43+H41</f>
        <v>0</v>
      </c>
      <c r="I42" t="s">
        <v>43</v>
      </c>
      <c r="J42" s="1"/>
      <c r="K42" s="1"/>
      <c r="L42" s="1"/>
    </row>
    <row r="43" spans="1:12" x14ac:dyDescent="0.2">
      <c r="A43" s="1"/>
      <c r="I43" s="1"/>
      <c r="J43" s="1"/>
      <c r="K43" s="1"/>
      <c r="L43" s="1"/>
    </row>
    <row r="44" spans="1:12" x14ac:dyDescent="0.2">
      <c r="A44" s="1"/>
      <c r="B44" s="105">
        <f ca="1">TODAY()</f>
        <v>43857</v>
      </c>
      <c r="C44" s="106"/>
      <c r="I44" s="1"/>
      <c r="J44" s="1"/>
      <c r="K44" s="1"/>
      <c r="L44" s="1"/>
    </row>
    <row r="45" spans="1:12" x14ac:dyDescent="0.2">
      <c r="A45" s="1"/>
      <c r="B45" s="1"/>
      <c r="C45" s="1"/>
      <c r="D45" s="1"/>
      <c r="E45" s="1"/>
      <c r="F45" s="11" t="s">
        <v>36</v>
      </c>
      <c r="G45" s="1"/>
      <c r="H45" s="1"/>
      <c r="I45" s="1"/>
      <c r="J45" s="1"/>
      <c r="K45" s="1"/>
      <c r="L45" s="1"/>
    </row>
    <row r="46" spans="1:12" x14ac:dyDescent="0.2">
      <c r="A46" s="1"/>
      <c r="B46" s="1" t="s">
        <v>37</v>
      </c>
      <c r="C46" s="1"/>
      <c r="D46" s="1"/>
      <c r="E46" s="1"/>
      <c r="F46" s="1" t="s">
        <v>38</v>
      </c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03"/>
      <c r="C48" s="104"/>
      <c r="D48" s="17"/>
      <c r="E48" s="17"/>
      <c r="F48" s="17"/>
      <c r="G48" s="17"/>
      <c r="H48" s="17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1" t="s">
        <v>36</v>
      </c>
      <c r="G49" s="1"/>
      <c r="H49" s="1"/>
      <c r="I49" s="1"/>
      <c r="J49" s="1"/>
      <c r="K49" s="1"/>
      <c r="L49" s="1"/>
    </row>
    <row r="50" spans="1:12" x14ac:dyDescent="0.2">
      <c r="A50" s="1"/>
      <c r="B50" s="1" t="s">
        <v>37</v>
      </c>
      <c r="C50" s="1"/>
      <c r="D50" s="1"/>
      <c r="E50" s="1"/>
      <c r="F50" s="1" t="s">
        <v>39</v>
      </c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sheet="1" objects="1" scenarios="1" formatCells="0" selectLockedCells="1"/>
  <mergeCells count="5">
    <mergeCell ref="B8:E8"/>
    <mergeCell ref="B9:C9"/>
    <mergeCell ref="D9:E9"/>
    <mergeCell ref="B44:C44"/>
    <mergeCell ref="B48:C48"/>
  </mergeCells>
  <conditionalFormatting sqref="H41:H42">
    <cfRule type="cellIs" dxfId="11" priority="3" stopIfTrue="1" operator="greaterThanOrEqual">
      <formula>0</formula>
    </cfRule>
  </conditionalFormatting>
  <conditionalFormatting sqref="I10:I39">
    <cfRule type="expression" dxfId="10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26FEFFC-0963-4B76-AD80-F3633313F66A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A10:A39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L53"/>
  <sheetViews>
    <sheetView showGridLines="0" zoomScaleNormal="100" workbookViewId="0">
      <selection activeCell="B35" sqref="B35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5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67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/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7,"So","Tag der Deutschen Einheit"))</f>
        <v>Sa</v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>So</v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>Sa</v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>So</v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>Sa</v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>So</v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>Sa</v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>So</v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/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50" t="str">
        <f ca="1">IF(WEEKDAY(DATEVALUE(A40&amp;"."&amp;MONTH(1&amp;MID(CELL("dateiname",$A$1),FIND("]",CELL("dateiname",$A$1))+1,255))&amp;"."&amp;Januar!$C$6),2)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7,"So","Reformationstag"))</f>
        <v>Sa</v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s="39" t="s">
        <v>67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September!H42+H42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5:C45"/>
    <mergeCell ref="B49:C49"/>
  </mergeCells>
  <conditionalFormatting sqref="H42:H43">
    <cfRule type="cellIs" dxfId="8" priority="3" stopIfTrue="1" operator="greaterThanOrEqual">
      <formula>0</formula>
    </cfRule>
  </conditionalFormatting>
  <conditionalFormatting sqref="I10:I40">
    <cfRule type="expression" dxfId="7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85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E0FBC1F-FC7D-4673-8BDB-0F673AC5454A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L52"/>
  <sheetViews>
    <sheetView showGridLines="0" zoomScaleNormal="100" workbookViewId="0">
      <selection activeCell="F38" sqref="F38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68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39" si="0">IF(AND(B10&gt;0,D10&gt;0),D10-B10+(E10-C10-F10)/60,"")</f>
        <v/>
      </c>
      <c r="H10" s="33" t="str">
        <f t="shared" ref="H10:H39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>So</v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39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>Sa</v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>So</v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>Sa</v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>So</v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
   AND(
    DATEVALUE(A25&amp;"."&amp;MONTH(1&amp;MID(CELL("dateiname",$A$1),FIND("]",CELL("dateiname",$A$1))+1,255))&amp;"."&amp;Januar!$C$6) = DATEVALUE(TEXT(Feiertage!$C$13,"TT.MM.JJJJ")),
      WEEKDAY(Feiertage!$C$13,2) &lt; 6
   ),
      "Buß- und Bettag",
   IF(
   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
   AND(
    DATEVALUE(A26&amp;"."&amp;MONTH(1&amp;MID(CELL("dateiname",$A$1),FIND("]",CELL("dateiname",$A$1))+1,255))&amp;"."&amp;Januar!$C$6) = DATEVALUE(TEXT(Feiertage!$C$13,"TT.MM.JJJJ")),
      WEEKDAY(Feiertage!$C$13,2) &lt; 6
   ),
      "Buß- und Bettag",
   IF(
   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
   AND(
    DATEVALUE(A27&amp;"."&amp;MONTH(1&amp;MID(CELL("dateiname",$A$1),FIND("]",CELL("dateiname",$A$1))+1,255))&amp;"."&amp;Januar!$C$6) = DATEVALUE(TEXT(Feiertage!$C$13,"TT.MM.JJJJ")),
      WEEKDAY(Feiertage!$C$13,2) &lt; 6
   ),
      "Buß- und Bettag",
   IF(
   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7,"So","")))</f>
        <v>Buß- und Bettag</v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
   AND(
    DATEVALUE(A28&amp;"."&amp;MONTH(1&amp;MID(CELL("dateiname",$A$1),FIND("]",CELL("dateiname",$A$1))+1,255))&amp;"."&amp;Januar!$C$6) = DATEVALUE(TEXT(Feiertage!$C$13,"TT.MM.JJJJ")),
      WEEKDAY(Feiertage!$C$13,2) &lt; 6
   ),
      "Buß- und Bettag",
   IF(
   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
   AND(
    DATEVALUE(A29&amp;"."&amp;MONTH(1&amp;MID(CELL("dateiname",$A$1),FIND("]",CELL("dateiname",$A$1))+1,255))&amp;"."&amp;Januar!$C$6) = DATEVALUE(TEXT(Feiertage!$C$13,"TT.MM.JJJJ")),
      WEEKDAY(Feiertage!$C$13,2) &lt; 6
   ),
      "Buß- und Bettag",
   IF(
   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
   AND(
    DATEVALUE(A30&amp;"."&amp;MONTH(1&amp;MID(CELL("dateiname",$A$1),FIND("]",CELL("dateiname",$A$1))+1,255))&amp;"."&amp;Januar!$C$6) = DATEVALUE(TEXT(Feiertage!$C$13,"TT.MM.JJJJ")),
      WEEKDAY(Feiertage!$C$13,2) &lt; 6
   ),
      "Buß- und Bettag",
   IF(
   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7,"So","")))</f>
        <v>Sa</v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
   AND(
    DATEVALUE(A31&amp;"."&amp;MONTH(1&amp;MID(CELL("dateiname",$A$1),FIND("]",CELL("dateiname",$A$1))+1,255))&amp;"."&amp;Januar!$C$6) = DATEVALUE(TEXT(Feiertage!$C$13,"TT.MM.JJJJ")),
      WEEKDAY(Feiertage!$C$13,2) &lt; 6
   ),
      "Buß- und Bettag",
   IF(
   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7,"So","")))</f>
        <v>So</v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>Sa</v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>So</v>
      </c>
      <c r="J38" s="10"/>
      <c r="K38" s="1"/>
      <c r="L38" s="1"/>
    </row>
    <row r="39" spans="1:12" ht="13.5" thickBot="1" x14ac:dyDescent="0.25">
      <c r="A39" s="51" t="s">
        <v>34</v>
      </c>
      <c r="B39" s="44"/>
      <c r="C39" s="54"/>
      <c r="D39" s="29"/>
      <c r="E39" s="52"/>
      <c r="F39" s="26" t="str">
        <f t="shared" si="2"/>
        <v/>
      </c>
      <c r="G39" s="34" t="str">
        <f t="shared" si="0"/>
        <v/>
      </c>
      <c r="H39" s="34" t="str">
        <f t="shared" si="1"/>
        <v/>
      </c>
      <c r="I39" s="57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1"/>
      <c r="B40" s="1"/>
      <c r="C40" s="1"/>
      <c r="D40" s="1"/>
      <c r="E40" s="1"/>
      <c r="I40" s="12"/>
      <c r="J40" s="1"/>
      <c r="K40" s="1"/>
      <c r="L40" s="1"/>
    </row>
    <row r="41" spans="1:12" ht="13.5" thickBot="1" x14ac:dyDescent="0.25">
      <c r="A41" s="1"/>
      <c r="D41" s="17"/>
      <c r="E41" s="17"/>
      <c r="F41" s="9"/>
      <c r="G41" s="16" t="s">
        <v>51</v>
      </c>
      <c r="H41" s="35">
        <f>SUM(H10:H39)</f>
        <v>0</v>
      </c>
      <c r="I41" s="39" t="s">
        <v>68</v>
      </c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Oktober!H43+H41</f>
        <v>0</v>
      </c>
      <c r="I42" t="s">
        <v>43</v>
      </c>
      <c r="J42" s="1"/>
      <c r="K42" s="1"/>
      <c r="L42" s="1"/>
    </row>
    <row r="43" spans="1:12" x14ac:dyDescent="0.2">
      <c r="A43" s="1"/>
      <c r="I43" s="1"/>
      <c r="J43" s="1"/>
      <c r="K43" s="1"/>
      <c r="L43" s="1"/>
    </row>
    <row r="44" spans="1:12" x14ac:dyDescent="0.2">
      <c r="A44" s="1"/>
      <c r="B44" s="105">
        <f ca="1">TODAY()</f>
        <v>43857</v>
      </c>
      <c r="C44" s="106"/>
      <c r="I44" s="1"/>
      <c r="J44" s="1"/>
      <c r="K44" s="1"/>
      <c r="L44" s="1"/>
    </row>
    <row r="45" spans="1:12" x14ac:dyDescent="0.2">
      <c r="A45" s="1"/>
      <c r="B45" s="1"/>
      <c r="C45" s="1"/>
      <c r="D45" s="1"/>
      <c r="E45" s="1"/>
      <c r="F45" s="11" t="s">
        <v>36</v>
      </c>
      <c r="G45" s="1"/>
      <c r="H45" s="1"/>
      <c r="I45" s="1"/>
      <c r="J45" s="1"/>
      <c r="K45" s="1"/>
      <c r="L45" s="1"/>
    </row>
    <row r="46" spans="1:12" x14ac:dyDescent="0.2">
      <c r="A46" s="1"/>
      <c r="B46" s="1" t="s">
        <v>37</v>
      </c>
      <c r="C46" s="1"/>
      <c r="D46" s="1"/>
      <c r="E46" s="1"/>
      <c r="F46" s="1" t="s">
        <v>38</v>
      </c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03"/>
      <c r="C48" s="104"/>
      <c r="D48" s="17"/>
      <c r="E48" s="17"/>
      <c r="F48" s="17"/>
      <c r="G48" s="17"/>
      <c r="H48" s="17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1" t="s">
        <v>36</v>
      </c>
      <c r="G49" s="1"/>
      <c r="H49" s="1"/>
      <c r="I49" s="1"/>
      <c r="J49" s="1"/>
      <c r="K49" s="1"/>
      <c r="L49" s="1"/>
    </row>
    <row r="50" spans="1:12" x14ac:dyDescent="0.2">
      <c r="A50" s="1"/>
      <c r="B50" s="1" t="s">
        <v>37</v>
      </c>
      <c r="C50" s="1"/>
      <c r="D50" s="1"/>
      <c r="E50" s="1"/>
      <c r="F50" s="1" t="s">
        <v>39</v>
      </c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sheet="1" objects="1" scenarios="1" formatCells="0" selectLockedCells="1"/>
  <mergeCells count="5">
    <mergeCell ref="B8:E8"/>
    <mergeCell ref="B9:C9"/>
    <mergeCell ref="D9:E9"/>
    <mergeCell ref="B44:C44"/>
    <mergeCell ref="B48:C48"/>
  </mergeCells>
  <conditionalFormatting sqref="H41:H42">
    <cfRule type="cellIs" dxfId="5" priority="3" stopIfTrue="1" operator="greaterThanOrEqual">
      <formula>0</formula>
    </cfRule>
  </conditionalFormatting>
  <conditionalFormatting sqref="I10:I39">
    <cfRule type="expression" dxfId="4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32D7535-4830-40DF-8662-17D1079F8010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L53"/>
  <sheetViews>
    <sheetView showGridLines="0" zoomScaleNormal="100" workbookViewId="0">
      <selection activeCell="B27" sqref="B27:E27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69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/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>Sa</v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>So</v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>Sa</v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>So</v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>Sa</v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>So</v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7,"So","Heiligabend"))</f>
        <v>Heiligabend</v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7,"So","1. Weihnachtsfeiertag"))</f>
        <v>1. Weihnachtsfeiertag</v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7,"So","2. Weihnachtsfeiertag"))</f>
        <v>Sa</v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>So</v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/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50" t="str">
        <f ca="1">IF(WEEKDAY(DATEVALUE(A40&amp;"."&amp;MONTH(1&amp;MID(CELL("dateiname",$A$1),FIND("]",CELL("dateiname",$A$1))+1,255))&amp;"."&amp;Januar!$C$6),2)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</f>
        <v/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s="39" t="s">
        <v>69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November!H42+H42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5:C45"/>
    <mergeCell ref="B49:C49"/>
  </mergeCells>
  <conditionalFormatting sqref="H42:H43">
    <cfRule type="cellIs" dxfId="2" priority="3" stopIfTrue="1" operator="greaterThanOrEqual">
      <formula>0</formula>
    </cfRule>
  </conditionalFormatting>
  <conditionalFormatting sqref="I10:I40">
    <cfRule type="expression" dxfId="1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0F3BA3-4DC3-4CD2-83C1-10B87FB9BE28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2:K28"/>
  <sheetViews>
    <sheetView workbookViewId="0">
      <selection activeCell="E9" sqref="E9"/>
    </sheetView>
  </sheetViews>
  <sheetFormatPr baseColWidth="10" defaultColWidth="11.5703125" defaultRowHeight="12.75" x14ac:dyDescent="0.2"/>
  <cols>
    <col min="1" max="1" width="7" style="59" customWidth="1"/>
    <col min="2" max="2" width="23.85546875" style="59" customWidth="1"/>
    <col min="3" max="3" width="13.5703125" style="59" customWidth="1"/>
    <col min="4" max="16384" width="11.5703125" style="59"/>
  </cols>
  <sheetData>
    <row r="2" spans="1:11" x14ac:dyDescent="0.2">
      <c r="A2" s="107" t="s">
        <v>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 x14ac:dyDescent="0.2">
      <c r="B4" s="65" t="s">
        <v>82</v>
      </c>
      <c r="C4" s="66"/>
      <c r="D4" s="65" t="s">
        <v>81</v>
      </c>
    </row>
    <row r="5" spans="1:11" x14ac:dyDescent="0.2">
      <c r="B5" s="67" t="s">
        <v>70</v>
      </c>
      <c r="C5" s="68" t="str">
        <f>CONCATENATE("01.01.",Januar!C6)</f>
        <v>01.01.2020</v>
      </c>
      <c r="D5" s="69" t="str">
        <f>IF(WEEKDAY(DATEVALUE(C5),2)=1,"Montag",IF(WEEKDAY(DATEVALUE(C5),2)=2,"Dienstag",IF(WEEKDAY(DATEVALUE(C5),2)=3,"Mittwoch",IF(WEEKDAY(DATEVALUE(C5),2)=4,"Donnerstag",IF(WEEKDAY(DATEVALUE(C5),2)=5,"Freitag",IF(WEEKDAY(DATEVALUE(C5),2)=6,"Samstag",IF(WEEKDAY(DATEVALUE(C5),2)=7,"Sonntag")))))))</f>
        <v>Mittwoch</v>
      </c>
    </row>
    <row r="6" spans="1:11" x14ac:dyDescent="0.2">
      <c r="B6" s="70" t="s">
        <v>71</v>
      </c>
      <c r="C6" s="71">
        <f>C18-2</f>
        <v>43931</v>
      </c>
      <c r="D6" s="72" t="str">
        <f>IF(WEEKDAY(C6,2)=1,"Montag",IF(WEEKDAY(C6,2)=2,"Dienstag",IF(WEEKDAY(C6,2)=3,"Mittwoch",IF(WEEKDAY(C6,2)=4,"Donnerstag",IF(WEEKDAY(C6,2)=5,"Freitag",IF(WEEKDAY(C6,2)=6,"Samstag",IF(WEEKDAY(C6,2)=7,"Sonntag")))))))</f>
        <v>Freitag</v>
      </c>
      <c r="E6" s="62"/>
      <c r="F6" s="63"/>
    </row>
    <row r="7" spans="1:11" x14ac:dyDescent="0.2">
      <c r="B7" s="70" t="s">
        <v>72</v>
      </c>
      <c r="C7" s="71">
        <f>C18+1</f>
        <v>43934</v>
      </c>
      <c r="D7" s="72" t="str">
        <f>IF(WEEKDAY(C7,2)=1,"Montag",IF(WEEKDAY(C7,2)=2,"Dienstag",IF(WEEKDAY(C7,2)=3,"Mittwoch",IF(WEEKDAY(C7,2)=4,"Donnerstag",IF(WEEKDAY(C7,2)=5,"Freitag",IF(WEEKDAY(C7,2)=6,"Samstag",IF(WEEKDAY(C7,2)=7,"Sonntag")))))))</f>
        <v>Montag</v>
      </c>
    </row>
    <row r="8" spans="1:11" x14ac:dyDescent="0.2">
      <c r="B8" s="67" t="s">
        <v>73</v>
      </c>
      <c r="C8" s="68" t="str">
        <f>CONCATENATE("01.05.",Januar!C6)</f>
        <v>01.05.2020</v>
      </c>
      <c r="D8" s="69" t="str">
        <f>IF(WEEKDAY(DATEVALUE(C8),2)=1,"Montag",IF(WEEKDAY(DATEVALUE(C8),2)=2,"Dienstag",IF(WEEKDAY(DATEVALUE(C8),2)=3,"Mittwoch",IF(WEEKDAY(DATEVALUE(C8),2)=4,"Donnerstag",IF(WEEKDAY(DATEVALUE(C8),2)=5,"Freitag",IF(WEEKDAY(DATEVALUE(C8),2)=6,"Samstag",IF(WEEKDAY(DATEVALUE(C8),2)=7,"Sonntag")))))))</f>
        <v>Freitag</v>
      </c>
    </row>
    <row r="9" spans="1:11" x14ac:dyDescent="0.2">
      <c r="B9" s="70" t="s">
        <v>74</v>
      </c>
      <c r="C9" s="71">
        <f>C18+39</f>
        <v>43972</v>
      </c>
      <c r="D9" s="72" t="str">
        <f>IF(WEEKDAY(C9,2)=1,"Montag",IF(WEEKDAY(C9,2)=2,"Dienstag",IF(WEEKDAY(C9,2)=3,"Mittwoch",IF(WEEKDAY(C9,2)=4,"Donnerstag",IF(WEEKDAY(C9,2)=5,"Freitag",IF(WEEKDAY(C9,2)=6,"Samstag",IF(WEEKDAY(C9,2)=7,"Sonntag")))))))</f>
        <v>Donnerstag</v>
      </c>
      <c r="E9" s="63" t="s">
        <v>94</v>
      </c>
      <c r="K9" s="63"/>
    </row>
    <row r="10" spans="1:11" x14ac:dyDescent="0.2">
      <c r="B10" s="70" t="s">
        <v>75</v>
      </c>
      <c r="C10" s="71">
        <f>C18+50</f>
        <v>43983</v>
      </c>
      <c r="D10" s="72" t="str">
        <f>IF(WEEKDAY(C10,2)=1,"Montag",IF(WEEKDAY(C10,2)=2,"Dienstag",IF(WEEKDAY(C10,2)=3,"Mittwoch",IF(WEEKDAY(C10,2)=4,"Donnerstag",IF(WEEKDAY(C10,2)=5,"Freitag",IF(WEEKDAY(C10,2)=6,"Samstag",IF(WEEKDAY(C10,2)=7,"Sonntag")))))))</f>
        <v>Montag</v>
      </c>
    </row>
    <row r="11" spans="1:11" x14ac:dyDescent="0.2">
      <c r="B11" s="67" t="s">
        <v>76</v>
      </c>
      <c r="C11" s="68" t="str">
        <f>CONCATENATE("03.10.",Januar!C6)</f>
        <v>03.10.2020</v>
      </c>
      <c r="D11" s="69" t="str">
        <f>IF(WEEKDAY(DATEVALUE(C11),2)=1,"Montag",IF(WEEKDAY(DATEVALUE(C11),2)=2,"Dienstag",IF(WEEKDAY(DATEVALUE(C11),2)=3,"Mittwoch",IF(WEEKDAY(DATEVALUE(C11),2)=4,"Donnerstag",IF(WEEKDAY(DATEVALUE(C11),2)=5,"Freitag",IF(WEEKDAY(DATEVALUE(C11),2)=6,"Samstag",IF(WEEKDAY(DATEVALUE(C11),2)=7,"Sonntag")))))))</f>
        <v>Samstag</v>
      </c>
    </row>
    <row r="12" spans="1:11" x14ac:dyDescent="0.2">
      <c r="B12" s="73" t="s">
        <v>77</v>
      </c>
      <c r="C12" s="68" t="str">
        <f>CONCATENATE("31.10.",Januar!C6)</f>
        <v>31.10.2020</v>
      </c>
      <c r="D12" s="69" t="str">
        <f>IF(WEEKDAY(DATEVALUE(C12),2)=1,"Montag",IF(WEEKDAY(DATEVALUE(C12),2)=2,"Dienstag",IF(WEEKDAY(DATEVALUE(C12),2)=3,"Mittwoch",IF(WEEKDAY(DATEVALUE(C12),2)=4,"Donnerstag",IF(WEEKDAY(DATEVALUE(C12),2)=5,"Freitag",IF(WEEKDAY(DATEVALUE(C12),2)=6,"Samstag",IF(WEEKDAY(DATEVALUE(C12),2)=7,"Sonntag")))))))</f>
        <v>Samstag</v>
      </c>
    </row>
    <row r="13" spans="1:11" x14ac:dyDescent="0.2">
      <c r="B13" s="74" t="s">
        <v>78</v>
      </c>
      <c r="C13" s="75">
        <f>C19-11</f>
        <v>44153</v>
      </c>
      <c r="D13" s="76" t="str">
        <f>IF(WEEKDAY(C13,2)=1,"Montag",IF(WEEKDAY(C13,2)=2,"Dienstag",IF(WEEKDAY(C13,2)=3,"Mittwoch",IF(WEEKDAY(C13,2)=4,"Donnerstag",IF(WEEKDAY(C13,2)=5,"Freitag",IF(WEEKDAY(C13,2)=6,"Samstag",IF(WEEKDAY(C13,2)=7,"Sonntag")))))))</f>
        <v>Mittwoch</v>
      </c>
      <c r="E13" s="63" t="s">
        <v>95</v>
      </c>
    </row>
    <row r="14" spans="1:11" x14ac:dyDescent="0.2">
      <c r="B14" s="73" t="s">
        <v>92</v>
      </c>
      <c r="C14" s="68" t="str">
        <f>CONCATENATE("24.12.",Januar!C6)</f>
        <v>24.12.2020</v>
      </c>
      <c r="D14" s="69" t="str">
        <f>IF(WEEKDAY(DATEVALUE(C14),2)=1,"Montag",IF(WEEKDAY(DATEVALUE(C14),2)=2,"Dienstag",IF(WEEKDAY(DATEVALUE(C14),2)=3,"Mittwoch",IF(WEEKDAY(DATEVALUE(C14),2)=4,"Donnerstag",IF(WEEKDAY(DATEVALUE(C14),2)=5,"Freitag",IF(WEEKDAY(DATEVALUE(C14),2)=6,"Samstag",IF(WEEKDAY(DATEVALUE(C14),2)=7,"Sonntag")))))))</f>
        <v>Donnerstag</v>
      </c>
      <c r="E14" s="63"/>
    </row>
    <row r="15" spans="1:11" x14ac:dyDescent="0.2">
      <c r="B15" s="73" t="s">
        <v>79</v>
      </c>
      <c r="C15" s="68" t="str">
        <f>CONCATENATE("25.12.",Januar!C6)</f>
        <v>25.12.2020</v>
      </c>
      <c r="D15" s="69" t="str">
        <f>IF(WEEKDAY(DATEVALUE(C15),2)=1,"Montag",IF(WEEKDAY(DATEVALUE(C15),2)=2,"Dienstag",IF(WEEKDAY(DATEVALUE(C15),2)=3,"Mittwoch",IF(WEEKDAY(DATEVALUE(C15),2)=4,"Donnerstag",IF(WEEKDAY(DATEVALUE(C15),2)=5,"Freitag",IF(WEEKDAY(DATEVALUE(C15),2)=6,"Samstag",IF(WEEKDAY(DATEVALUE(C15),2)=7,"Sonntag")))))))</f>
        <v>Freitag</v>
      </c>
    </row>
    <row r="16" spans="1:11" x14ac:dyDescent="0.2">
      <c r="B16" s="67" t="s">
        <v>80</v>
      </c>
      <c r="C16" s="68" t="str">
        <f>CONCATENATE("26.12.",Januar!C6)</f>
        <v>26.12.2020</v>
      </c>
      <c r="D16" s="69" t="str">
        <f>IF(WEEKDAY(DATEVALUE(C16),2)=1,"Montag",IF(WEEKDAY(DATEVALUE(C16),2)=2,"Dienstag",IF(WEEKDAY(DATEVALUE(C16),2)=3,"Mittwoch",IF(WEEKDAY(DATEVALUE(C16),2)=4,"Donnerstag",IF(WEEKDAY(DATEVALUE(C16),2)=5,"Freitag",IF(WEEKDAY(DATEVALUE(C16),2)=6,"Samstag",IF(WEEKDAY(DATEVALUE(C16),2)=7,"Sonntag")))))))</f>
        <v>Samstag</v>
      </c>
    </row>
    <row r="17" spans="1:5" x14ac:dyDescent="0.2">
      <c r="B17" s="66"/>
      <c r="C17" s="77"/>
      <c r="D17" s="66"/>
    </row>
    <row r="18" spans="1:5" x14ac:dyDescent="0.2">
      <c r="B18" s="78" t="s">
        <v>83</v>
      </c>
      <c r="C18" s="79">
        <f>DATE(Januar!$C$6,3,1)+MOD((255-11*MOD(Januar!$C$6,19)-21),30)+21+(MOD((255-11*MOD(Januar!$C$6,19)-21),30) + 21&gt;48)+6-MOD(Januar!$C$6+INT(Januar!$C$6/4)+MOD((255- 11*MOD(Januar!$C$6,19)- 21),30)+21+(MOD((255-11*MOD(Januar!$C$6,19)-21),30)+21&gt;48)+1,7)</f>
        <v>43933</v>
      </c>
      <c r="D18" s="80" t="str">
        <f>IF(WEEKDAY(C18,2)=1,"Montag",IF(WEEKDAY(C18,2)=2,"Dienstag",IF(WEEKDAY(C18,2)=3,"Mittwoch",IF(WEEKDAY(C18,2)=4,"Donnerstag",IF(WEEKDAY(C18,2)=5,"Freitag",IF(WEEKDAY(C18,2)=6,"Samstag",IF(WEEKDAY(C18,2)=7,"Sonntag")))))))</f>
        <v>Sonntag</v>
      </c>
      <c r="E18" s="63" t="s">
        <v>93</v>
      </c>
    </row>
    <row r="19" spans="1:5" ht="15" x14ac:dyDescent="0.3">
      <c r="B19" s="81" t="s">
        <v>84</v>
      </c>
      <c r="C19" s="82">
        <f>DATE(Januar!$C$6,12,25)-WEEKDAY(DATE(Januar!$C$6,12,25),2)-21</f>
        <v>44164</v>
      </c>
      <c r="D19" s="83" t="str">
        <f>IF(WEEKDAY(C19,2)=1,"Montag",IF(WEEKDAY(C19,2)=2,"Dienstag",IF(WEEKDAY(C19,2)=3,"Mittwoch",IF(WEEKDAY(C19,2)=4,"Donnerstag",IF(WEEKDAY(C19,2)=5,"Freitag",IF(WEEKDAY(C19,2)=6,"Samstag",IF(WEEKDAY(C19,2)=7,"Sonntag")))))))</f>
        <v>Sonntag</v>
      </c>
    </row>
    <row r="20" spans="1:5" x14ac:dyDescent="0.2">
      <c r="B20" s="81" t="s">
        <v>86</v>
      </c>
      <c r="C20" s="84">
        <f>DATE(Januar!$C$6,12,25)-WEEKDAY(DATE(Januar!$C$6,12,25),2)-14</f>
        <v>44171</v>
      </c>
      <c r="D20" s="83" t="str">
        <f>IF(WEEKDAY(C20,2)=1,"Montag",IF(WEEKDAY(C20,2)=2,"Dienstag",IF(WEEKDAY(C20,2)=3,"Mittwoch",IF(WEEKDAY(C20,2)=4,"Donnerstag",IF(WEEKDAY(C20,2)=5,"Freitag",IF(WEEKDAY(C20,2)=6,"Samstag",IF(WEEKDAY(C20,2)=7,"Sonntag")))))))</f>
        <v>Sonntag</v>
      </c>
    </row>
    <row r="21" spans="1:5" x14ac:dyDescent="0.2">
      <c r="B21" s="81" t="s">
        <v>87</v>
      </c>
      <c r="C21" s="84">
        <f>DATE(Januar!$C$6,12,25)-WEEKDAY(DATE(Januar!$C$6,12,25),2)-7</f>
        <v>44178</v>
      </c>
      <c r="D21" s="83" t="str">
        <f>IF(WEEKDAY(C21,2)=1,"Montag",IF(WEEKDAY(C21,2)=2,"Dienstag",IF(WEEKDAY(C21,2)=3,"Mittwoch",IF(WEEKDAY(C21,2)=4,"Donnerstag",IF(WEEKDAY(C21,2)=5,"Freitag",IF(WEEKDAY(C21,2)=6,"Samstag",IF(WEEKDAY(C21,2)=7,"Sonntag")))))))</f>
        <v>Sonntag</v>
      </c>
    </row>
    <row r="22" spans="1:5" x14ac:dyDescent="0.2">
      <c r="B22" s="81" t="s">
        <v>88</v>
      </c>
      <c r="C22" s="84">
        <f>DATE(Januar!$C$6,12,25)-WEEKDAY(DATE(Januar!$C$6,12,25),2)</f>
        <v>44185</v>
      </c>
      <c r="D22" s="83" t="str">
        <f>IF(WEEKDAY(C22,2)=1,"Montag",IF(WEEKDAY(C22,2)=2,"Dienstag",IF(WEEKDAY(C22,2)=3,"Mittwoch",IF(WEEKDAY(C22,2)=4,"Donnerstag",IF(WEEKDAY(C22,2)=5,"Freitag",IF(WEEKDAY(C22,2)=6,"Samstag",IF(WEEKDAY(C22,2)=7,"Sonntag")))))))</f>
        <v>Sonntag</v>
      </c>
    </row>
    <row r="24" spans="1:5" x14ac:dyDescent="0.2">
      <c r="A24" s="63"/>
    </row>
    <row r="26" spans="1:5" x14ac:dyDescent="0.2">
      <c r="B26" s="64" t="s">
        <v>85</v>
      </c>
      <c r="C26" s="61"/>
      <c r="D26" s="63" t="s">
        <v>90</v>
      </c>
    </row>
    <row r="28" spans="1:5" x14ac:dyDescent="0.2">
      <c r="B28" s="64" t="s">
        <v>89</v>
      </c>
      <c r="C28" s="60"/>
      <c r="D28" s="63" t="s">
        <v>91</v>
      </c>
    </row>
  </sheetData>
  <sheetProtection sheet="1" objects="1" scenarios="1" selectLockedCells="1"/>
  <mergeCells count="1">
    <mergeCell ref="A2:K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53"/>
  <sheetViews>
    <sheetView showGridLines="0" zoomScaleNormal="100" workbookViewId="0">
      <selection activeCell="C6" sqref="C6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9" t="s">
        <v>60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38" t="s">
        <v>55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41" t="s">
        <v>97</v>
      </c>
      <c r="E6" s="1"/>
      <c r="G6" s="16" t="s">
        <v>56</v>
      </c>
      <c r="H6" s="40">
        <v>0</v>
      </c>
      <c r="I6" t="s">
        <v>58</v>
      </c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24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53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>IF(AND(B10&gt;0,D10&gt;0),D10-B10+(E10-C10-F10)/60,"")</f>
        <v/>
      </c>
      <c r="H10" s="33" t="str">
        <f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7,"So","Neujahr"))</f>
        <v>Neujahr</v>
      </c>
      <c r="J10" s="10"/>
      <c r="K10" s="3"/>
      <c r="L10" s="1"/>
    </row>
    <row r="11" spans="1:12" x14ac:dyDescent="0.2">
      <c r="A11" s="42" t="s">
        <v>6</v>
      </c>
      <c r="B11" s="28"/>
      <c r="C11" s="43"/>
      <c r="D11" s="28"/>
      <c r="E11" s="43"/>
      <c r="F11" s="25" t="str">
        <f t="shared" ref="F11:F40" si="0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ref="G11:G40" si="1">IF(AND(B11&gt;0,D11&gt;0),D11-B11+(E11-C11-F11)/60,"")</f>
        <v/>
      </c>
      <c r="H11" s="33" t="str">
        <f t="shared" ref="H11:H40" si="2">IF(AND(B11&gt;0,D11&gt;0),G11-$H$4,"")</f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28"/>
      <c r="C12" s="43"/>
      <c r="D12" s="28"/>
      <c r="E12" s="43"/>
      <c r="F12" s="25" t="str">
        <f t="shared" si="0"/>
        <v/>
      </c>
      <c r="G12" s="33" t="str">
        <f t="shared" si="1"/>
        <v/>
      </c>
      <c r="H12" s="33" t="str">
        <f t="shared" si="2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28"/>
      <c r="C13" s="43"/>
      <c r="D13" s="28"/>
      <c r="E13" s="43"/>
      <c r="F13" s="25" t="str">
        <f t="shared" si="0"/>
        <v/>
      </c>
      <c r="G13" s="33" t="str">
        <f t="shared" si="1"/>
        <v/>
      </c>
      <c r="H13" s="33" t="str">
        <f t="shared" si="2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>Sa</v>
      </c>
      <c r="J13" s="10"/>
      <c r="K13" s="1"/>
      <c r="L13" s="1"/>
    </row>
    <row r="14" spans="1:12" x14ac:dyDescent="0.2">
      <c r="A14" s="42" t="s">
        <v>9</v>
      </c>
      <c r="B14" s="28"/>
      <c r="C14" s="43"/>
      <c r="D14" s="28"/>
      <c r="E14" s="43"/>
      <c r="F14" s="25" t="str">
        <f t="shared" si="0"/>
        <v/>
      </c>
      <c r="G14" s="33" t="str">
        <f t="shared" si="1"/>
        <v/>
      </c>
      <c r="H14" s="33" t="str">
        <f t="shared" si="2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>So</v>
      </c>
      <c r="J14" s="10"/>
      <c r="K14" s="1"/>
      <c r="L14" s="1"/>
    </row>
    <row r="15" spans="1:12" x14ac:dyDescent="0.2">
      <c r="A15" s="42" t="s">
        <v>10</v>
      </c>
      <c r="B15" s="28"/>
      <c r="C15" s="43"/>
      <c r="D15" s="28"/>
      <c r="E15" s="43"/>
      <c r="F15" s="25" t="str">
        <f t="shared" si="0"/>
        <v/>
      </c>
      <c r="G15" s="33" t="str">
        <f t="shared" si="1"/>
        <v/>
      </c>
      <c r="H15" s="33" t="str">
        <f t="shared" si="2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28"/>
      <c r="C16" s="43"/>
      <c r="D16" s="28"/>
      <c r="E16" s="43"/>
      <c r="F16" s="25" t="str">
        <f t="shared" si="0"/>
        <v/>
      </c>
      <c r="G16" s="33" t="str">
        <f t="shared" si="1"/>
        <v/>
      </c>
      <c r="H16" s="33" t="str">
        <f t="shared" si="2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28"/>
      <c r="C17" s="43"/>
      <c r="D17" s="28"/>
      <c r="E17" s="43"/>
      <c r="F17" s="25" t="str">
        <f t="shared" si="0"/>
        <v/>
      </c>
      <c r="G17" s="33" t="str">
        <f t="shared" si="1"/>
        <v/>
      </c>
      <c r="H17" s="33" t="str">
        <f t="shared" si="2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/>
      </c>
      <c r="J17" s="10"/>
      <c r="K17" s="1"/>
      <c r="L17" s="1"/>
    </row>
    <row r="18" spans="1:12" x14ac:dyDescent="0.2">
      <c r="A18" s="42" t="s">
        <v>13</v>
      </c>
      <c r="B18" s="28"/>
      <c r="C18" s="43"/>
      <c r="D18" s="28"/>
      <c r="E18" s="43"/>
      <c r="F18" s="25" t="str">
        <f t="shared" si="0"/>
        <v/>
      </c>
      <c r="G18" s="33" t="str">
        <f t="shared" si="1"/>
        <v/>
      </c>
      <c r="H18" s="33" t="str">
        <f t="shared" si="2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28"/>
      <c r="C19" s="43"/>
      <c r="D19" s="28"/>
      <c r="E19" s="43"/>
      <c r="F19" s="25" t="str">
        <f t="shared" si="0"/>
        <v/>
      </c>
      <c r="G19" s="33" t="str">
        <f t="shared" si="1"/>
        <v/>
      </c>
      <c r="H19" s="33" t="str">
        <f t="shared" si="2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28"/>
      <c r="C20" s="43"/>
      <c r="D20" s="28"/>
      <c r="E20" s="43"/>
      <c r="F20" s="25" t="str">
        <f t="shared" si="0"/>
        <v/>
      </c>
      <c r="G20" s="33" t="str">
        <f t="shared" si="1"/>
        <v/>
      </c>
      <c r="H20" s="33" t="str">
        <f t="shared" si="2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>Sa</v>
      </c>
      <c r="J20" s="10"/>
      <c r="K20" s="1"/>
      <c r="L20" s="1"/>
    </row>
    <row r="21" spans="1:12" x14ac:dyDescent="0.2">
      <c r="A21" s="42" t="s">
        <v>16</v>
      </c>
      <c r="B21" s="28"/>
      <c r="C21" s="43"/>
      <c r="D21" s="28"/>
      <c r="E21" s="43"/>
      <c r="F21" s="25" t="str">
        <f t="shared" si="0"/>
        <v/>
      </c>
      <c r="G21" s="33" t="str">
        <f t="shared" si="1"/>
        <v/>
      </c>
      <c r="H21" s="33" t="str">
        <f t="shared" si="2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>So</v>
      </c>
      <c r="J21" s="10"/>
      <c r="K21" s="1"/>
      <c r="L21" s="1"/>
    </row>
    <row r="22" spans="1:12" x14ac:dyDescent="0.2">
      <c r="A22" s="42" t="s">
        <v>17</v>
      </c>
      <c r="B22" s="28"/>
      <c r="C22" s="43"/>
      <c r="D22" s="28"/>
      <c r="E22" s="43"/>
      <c r="F22" s="25" t="str">
        <f t="shared" si="0"/>
        <v/>
      </c>
      <c r="G22" s="33" t="str">
        <f t="shared" si="1"/>
        <v/>
      </c>
      <c r="H22" s="33" t="str">
        <f t="shared" si="2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28"/>
      <c r="C23" s="43"/>
      <c r="D23" s="28"/>
      <c r="E23" s="43"/>
      <c r="F23" s="25" t="str">
        <f t="shared" si="0"/>
        <v/>
      </c>
      <c r="G23" s="33" t="str">
        <f t="shared" si="1"/>
        <v/>
      </c>
      <c r="H23" s="33" t="str">
        <f t="shared" si="2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28"/>
      <c r="C24" s="43"/>
      <c r="D24" s="28"/>
      <c r="E24" s="43"/>
      <c r="F24" s="25" t="str">
        <f t="shared" si="0"/>
        <v/>
      </c>
      <c r="G24" s="33" t="str">
        <f t="shared" si="1"/>
        <v/>
      </c>
      <c r="H24" s="33" t="str">
        <f t="shared" si="2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/>
      </c>
      <c r="J24" s="10"/>
      <c r="K24" s="1"/>
      <c r="L24" s="1"/>
    </row>
    <row r="25" spans="1:12" x14ac:dyDescent="0.2">
      <c r="A25" s="42" t="s">
        <v>20</v>
      </c>
      <c r="B25" s="28"/>
      <c r="C25" s="43"/>
      <c r="D25" s="28"/>
      <c r="E25" s="43"/>
      <c r="F25" s="25" t="str">
        <f t="shared" si="0"/>
        <v/>
      </c>
      <c r="G25" s="33" t="str">
        <f t="shared" si="1"/>
        <v/>
      </c>
      <c r="H25" s="33" t="str">
        <f t="shared" si="2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/>
      </c>
      <c r="J25" s="10"/>
      <c r="K25" s="1"/>
      <c r="L25" s="1"/>
    </row>
    <row r="26" spans="1:12" x14ac:dyDescent="0.2">
      <c r="A26" s="42" t="s">
        <v>21</v>
      </c>
      <c r="B26" s="28"/>
      <c r="C26" s="43"/>
      <c r="D26" s="28"/>
      <c r="E26" s="43"/>
      <c r="F26" s="25" t="str">
        <f t="shared" si="0"/>
        <v/>
      </c>
      <c r="G26" s="33" t="str">
        <f t="shared" si="1"/>
        <v/>
      </c>
      <c r="H26" s="33" t="str">
        <f t="shared" si="2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28"/>
      <c r="C27" s="43"/>
      <c r="D27" s="28"/>
      <c r="E27" s="43"/>
      <c r="F27" s="25" t="str">
        <f t="shared" si="0"/>
        <v/>
      </c>
      <c r="G27" s="33" t="str">
        <f t="shared" si="1"/>
        <v/>
      </c>
      <c r="H27" s="33" t="str">
        <f t="shared" si="2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>Sa</v>
      </c>
      <c r="J27" s="10"/>
      <c r="K27" s="1"/>
      <c r="L27" s="1"/>
    </row>
    <row r="28" spans="1:12" x14ac:dyDescent="0.2">
      <c r="A28" s="42" t="s">
        <v>23</v>
      </c>
      <c r="B28" s="28"/>
      <c r="C28" s="43"/>
      <c r="D28" s="28"/>
      <c r="E28" s="43"/>
      <c r="F28" s="25" t="str">
        <f t="shared" si="0"/>
        <v/>
      </c>
      <c r="G28" s="33" t="str">
        <f t="shared" si="1"/>
        <v/>
      </c>
      <c r="H28" s="33" t="str">
        <f t="shared" si="2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>So</v>
      </c>
      <c r="J28" s="10"/>
      <c r="K28" s="1"/>
      <c r="L28" s="1"/>
    </row>
    <row r="29" spans="1:12" x14ac:dyDescent="0.2">
      <c r="A29" s="42" t="s">
        <v>24</v>
      </c>
      <c r="B29" s="28"/>
      <c r="C29" s="43"/>
      <c r="D29" s="28"/>
      <c r="E29" s="43"/>
      <c r="F29" s="25" t="str">
        <f t="shared" si="0"/>
        <v/>
      </c>
      <c r="G29" s="33" t="str">
        <f t="shared" si="1"/>
        <v/>
      </c>
      <c r="H29" s="33" t="str">
        <f t="shared" si="2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/>
      </c>
      <c r="J29" s="10"/>
      <c r="K29" s="1"/>
      <c r="L29" s="1"/>
    </row>
    <row r="30" spans="1:12" x14ac:dyDescent="0.2">
      <c r="A30" s="42" t="s">
        <v>25</v>
      </c>
      <c r="B30" s="28"/>
      <c r="C30" s="43"/>
      <c r="D30" s="28"/>
      <c r="E30" s="43"/>
      <c r="F30" s="25" t="str">
        <f t="shared" si="0"/>
        <v/>
      </c>
      <c r="G30" s="33" t="str">
        <f t="shared" si="1"/>
        <v/>
      </c>
      <c r="H30" s="33" t="str">
        <f t="shared" si="2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28"/>
      <c r="C31" s="43"/>
      <c r="D31" s="28"/>
      <c r="E31" s="43"/>
      <c r="F31" s="25" t="str">
        <f t="shared" si="0"/>
        <v/>
      </c>
      <c r="G31" s="33" t="str">
        <f t="shared" si="1"/>
        <v/>
      </c>
      <c r="H31" s="33" t="str">
        <f t="shared" si="2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/>
      </c>
      <c r="J31" s="10"/>
      <c r="K31" s="1"/>
      <c r="L31" s="1"/>
    </row>
    <row r="32" spans="1:12" x14ac:dyDescent="0.2">
      <c r="A32" s="42" t="s">
        <v>27</v>
      </c>
      <c r="B32" s="28"/>
      <c r="C32" s="43"/>
      <c r="D32" s="28"/>
      <c r="E32" s="43"/>
      <c r="F32" s="25" t="str">
        <f t="shared" si="0"/>
        <v/>
      </c>
      <c r="G32" s="33" t="str">
        <f t="shared" si="1"/>
        <v/>
      </c>
      <c r="H32" s="33" t="str">
        <f t="shared" si="2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28"/>
      <c r="C33" s="43"/>
      <c r="D33" s="28"/>
      <c r="E33" s="43"/>
      <c r="F33" s="25" t="str">
        <f t="shared" si="0"/>
        <v/>
      </c>
      <c r="G33" s="33" t="str">
        <f t="shared" si="1"/>
        <v/>
      </c>
      <c r="H33" s="33" t="str">
        <f t="shared" si="2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28"/>
      <c r="C34" s="43"/>
      <c r="D34" s="28"/>
      <c r="E34" s="43"/>
      <c r="F34" s="25" t="str">
        <f t="shared" si="0"/>
        <v/>
      </c>
      <c r="G34" s="33" t="str">
        <f t="shared" si="1"/>
        <v/>
      </c>
      <c r="H34" s="33" t="str">
        <f t="shared" si="2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>Sa</v>
      </c>
      <c r="J34" s="10"/>
      <c r="K34" s="1"/>
      <c r="L34" s="1"/>
    </row>
    <row r="35" spans="1:12" x14ac:dyDescent="0.2">
      <c r="A35" s="42" t="s">
        <v>30</v>
      </c>
      <c r="B35" s="28"/>
      <c r="C35" s="43"/>
      <c r="D35" s="28"/>
      <c r="E35" s="43"/>
      <c r="F35" s="25" t="str">
        <f t="shared" si="0"/>
        <v/>
      </c>
      <c r="G35" s="33" t="str">
        <f t="shared" si="1"/>
        <v/>
      </c>
      <c r="H35" s="33" t="str">
        <f t="shared" si="2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>So</v>
      </c>
      <c r="J35" s="10"/>
      <c r="K35" s="1"/>
      <c r="L35" s="1"/>
    </row>
    <row r="36" spans="1:12" x14ac:dyDescent="0.2">
      <c r="A36" s="42" t="s">
        <v>31</v>
      </c>
      <c r="B36" s="28"/>
      <c r="C36" s="43"/>
      <c r="D36" s="28"/>
      <c r="E36" s="43"/>
      <c r="F36" s="25" t="str">
        <f t="shared" si="0"/>
        <v/>
      </c>
      <c r="G36" s="33" t="str">
        <f t="shared" si="1"/>
        <v/>
      </c>
      <c r="H36" s="33" t="str">
        <f t="shared" si="2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28"/>
      <c r="C37" s="43"/>
      <c r="D37" s="28"/>
      <c r="E37" s="43"/>
      <c r="F37" s="25" t="str">
        <f t="shared" si="0"/>
        <v/>
      </c>
      <c r="G37" s="33" t="str">
        <f t="shared" si="1"/>
        <v/>
      </c>
      <c r="H37" s="33" t="str">
        <f t="shared" si="2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28"/>
      <c r="C38" s="43"/>
      <c r="D38" s="28"/>
      <c r="E38" s="43"/>
      <c r="F38" s="25" t="str">
        <f t="shared" si="0"/>
        <v/>
      </c>
      <c r="G38" s="33" t="str">
        <f t="shared" si="1"/>
        <v/>
      </c>
      <c r="H38" s="33" t="str">
        <f t="shared" si="2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/>
      </c>
      <c r="J38" s="10"/>
      <c r="K38" s="1"/>
      <c r="L38" s="1"/>
    </row>
    <row r="39" spans="1:12" x14ac:dyDescent="0.2">
      <c r="A39" s="42" t="s">
        <v>34</v>
      </c>
      <c r="B39" s="28"/>
      <c r="C39" s="43"/>
      <c r="D39" s="28"/>
      <c r="E39" s="43"/>
      <c r="F39" s="25" t="str">
        <f t="shared" si="0"/>
        <v/>
      </c>
      <c r="G39" s="33" t="str">
        <f t="shared" si="1"/>
        <v/>
      </c>
      <c r="H39" s="33" t="str">
        <f t="shared" si="2"/>
        <v/>
      </c>
      <c r="I39" s="18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51" t="s">
        <v>35</v>
      </c>
      <c r="B40" s="29"/>
      <c r="C40" s="52"/>
      <c r="D40" s="29"/>
      <c r="E40" s="52"/>
      <c r="F40" s="26" t="str">
        <f t="shared" si="0"/>
        <v/>
      </c>
      <c r="G40" s="34" t="str">
        <f t="shared" si="1"/>
        <v/>
      </c>
      <c r="H40" s="34" t="str">
        <f t="shared" si="2"/>
        <v/>
      </c>
      <c r="I40" s="50" t="str">
        <f ca="1">IF(WEEKDAY(DATEVALUE(A40&amp;"."&amp;MONTH(1&amp;MID(CELL("dateiname",$A$1),FIND("]",CELL("dateiname",$A$1))+1,255))&amp;"."&amp;Januar!$C$6),2)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</f>
        <v/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t="s">
        <v>55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H6+H42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9:C49"/>
    <mergeCell ref="B45:C45"/>
  </mergeCells>
  <phoneticPr fontId="0" type="noConversion"/>
  <conditionalFormatting sqref="H42:H43">
    <cfRule type="cellIs" dxfId="35" priority="3" stopIfTrue="1" operator="greaterThanOrEqual">
      <formula>0</formula>
    </cfRule>
  </conditionalFormatting>
  <conditionalFormatting sqref="I10:I40">
    <cfRule type="expression" dxfId="34" priority="2">
      <formula>WEEKDAY(DATEVALUE(A10&amp;"."&amp;MONTH(1&amp;MID(CELL("dateiname",$A$1),FIND("]",CELL("dateiname",$A$1))+1,255))&amp;"."&amp;$C$6),2) &gt; 5</formula>
    </cfRule>
  </conditionalFormatting>
  <conditionalFormatting sqref="A10:A40">
    <cfRule type="expression" dxfId="33" priority="1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L51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38" t="s">
        <v>57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24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87"/>
      <c r="C10" s="88"/>
      <c r="D10" s="89"/>
      <c r="E10" s="90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38" si="0">IF(AND(B10&gt;0,D10&gt;0),D10-B10+(E10-C10-F10)/60,"")</f>
        <v/>
      </c>
      <c r="H10" s="33" t="str">
        <f t="shared" ref="H10:H38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>Sa</v>
      </c>
      <c r="J10" s="10"/>
      <c r="K10" s="3"/>
      <c r="L10" s="1"/>
    </row>
    <row r="11" spans="1:12" x14ac:dyDescent="0.2">
      <c r="A11" s="42" t="s">
        <v>6</v>
      </c>
      <c r="B11" s="91"/>
      <c r="C11" s="92"/>
      <c r="D11" s="28"/>
      <c r="E11" s="43"/>
      <c r="F11" s="25" t="str">
        <f t="shared" ref="F11:F38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>So</v>
      </c>
      <c r="J11" s="10"/>
      <c r="K11" s="1"/>
      <c r="L11" s="1"/>
    </row>
    <row r="12" spans="1:12" x14ac:dyDescent="0.2">
      <c r="A12" s="42" t="s">
        <v>7</v>
      </c>
      <c r="B12" s="28"/>
      <c r="C12" s="43"/>
      <c r="D12" s="28"/>
      <c r="E12" s="43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28"/>
      <c r="C13" s="43"/>
      <c r="D13" s="28"/>
      <c r="E13" s="43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/>
      </c>
      <c r="J13" s="10"/>
      <c r="K13" s="1"/>
      <c r="L13" s="1"/>
    </row>
    <row r="14" spans="1:12" x14ac:dyDescent="0.2">
      <c r="A14" s="42" t="s">
        <v>9</v>
      </c>
      <c r="B14" s="28"/>
      <c r="C14" s="43"/>
      <c r="D14" s="28"/>
      <c r="E14" s="43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/>
      </c>
      <c r="J14" s="10"/>
      <c r="K14" s="1"/>
      <c r="L14" s="1"/>
    </row>
    <row r="15" spans="1:12" x14ac:dyDescent="0.2">
      <c r="A15" s="42" t="s">
        <v>10</v>
      </c>
      <c r="B15" s="28"/>
      <c r="C15" s="43"/>
      <c r="D15" s="28"/>
      <c r="E15" s="43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28"/>
      <c r="C16" s="43"/>
      <c r="D16" s="28"/>
      <c r="E16" s="43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28"/>
      <c r="C17" s="43"/>
      <c r="D17" s="28"/>
      <c r="E17" s="43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>Sa</v>
      </c>
      <c r="J17" s="10"/>
      <c r="K17" s="1"/>
      <c r="L17" s="1"/>
    </row>
    <row r="18" spans="1:12" x14ac:dyDescent="0.2">
      <c r="A18" s="42" t="s">
        <v>13</v>
      </c>
      <c r="B18" s="28"/>
      <c r="C18" s="43"/>
      <c r="D18" s="28"/>
      <c r="E18" s="43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>So</v>
      </c>
      <c r="J18" s="10"/>
      <c r="K18" s="1"/>
      <c r="L18" s="1"/>
    </row>
    <row r="19" spans="1:12" x14ac:dyDescent="0.2">
      <c r="A19" s="42" t="s">
        <v>14</v>
      </c>
      <c r="B19" s="28"/>
      <c r="C19" s="43"/>
      <c r="D19" s="28"/>
      <c r="E19" s="43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28"/>
      <c r="C20" s="43"/>
      <c r="D20" s="28"/>
      <c r="E20" s="43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/>
      </c>
      <c r="J20" s="10"/>
      <c r="K20" s="1"/>
      <c r="L20" s="1"/>
    </row>
    <row r="21" spans="1:12" x14ac:dyDescent="0.2">
      <c r="A21" s="42" t="s">
        <v>16</v>
      </c>
      <c r="B21" s="28"/>
      <c r="C21" s="43"/>
      <c r="D21" s="28"/>
      <c r="E21" s="43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/>
      </c>
      <c r="J21" s="10"/>
      <c r="K21" s="1"/>
      <c r="L21" s="1"/>
    </row>
    <row r="22" spans="1:12" x14ac:dyDescent="0.2">
      <c r="A22" s="42" t="s">
        <v>17</v>
      </c>
      <c r="B22" s="28"/>
      <c r="C22" s="43"/>
      <c r="D22" s="28"/>
      <c r="E22" s="43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28"/>
      <c r="C23" s="43"/>
      <c r="D23" s="28"/>
      <c r="E23" s="43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28"/>
      <c r="C24" s="43"/>
      <c r="D24" s="28"/>
      <c r="E24" s="43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>Sa</v>
      </c>
      <c r="J24" s="10"/>
      <c r="K24" s="1"/>
      <c r="L24" s="1"/>
    </row>
    <row r="25" spans="1:12" x14ac:dyDescent="0.2">
      <c r="A25" s="42" t="s">
        <v>20</v>
      </c>
      <c r="B25" s="28"/>
      <c r="C25" s="43"/>
      <c r="D25" s="28"/>
      <c r="E25" s="43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>So</v>
      </c>
      <c r="J25" s="10"/>
      <c r="K25" s="1"/>
      <c r="L25" s="1"/>
    </row>
    <row r="26" spans="1:12" x14ac:dyDescent="0.2">
      <c r="A26" s="42" t="s">
        <v>21</v>
      </c>
      <c r="B26" s="28"/>
      <c r="C26" s="43"/>
      <c r="D26" s="28"/>
      <c r="E26" s="43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28"/>
      <c r="C27" s="43"/>
      <c r="D27" s="28"/>
      <c r="E27" s="43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/>
      </c>
      <c r="J27" s="10"/>
      <c r="K27" s="1"/>
      <c r="L27" s="1"/>
    </row>
    <row r="28" spans="1:12" x14ac:dyDescent="0.2">
      <c r="A28" s="42" t="s">
        <v>23</v>
      </c>
      <c r="B28" s="28"/>
      <c r="C28" s="43"/>
      <c r="D28" s="28"/>
      <c r="E28" s="43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/>
      </c>
      <c r="J28" s="10"/>
      <c r="K28" s="1"/>
      <c r="L28" s="1"/>
    </row>
    <row r="29" spans="1:12" x14ac:dyDescent="0.2">
      <c r="A29" s="42" t="s">
        <v>24</v>
      </c>
      <c r="B29" s="28"/>
      <c r="C29" s="43"/>
      <c r="D29" s="28"/>
      <c r="E29" s="43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/>
      </c>
      <c r="J29" s="10"/>
      <c r="K29" s="1"/>
      <c r="L29" s="1"/>
    </row>
    <row r="30" spans="1:12" x14ac:dyDescent="0.2">
      <c r="A30" s="42" t="s">
        <v>25</v>
      </c>
      <c r="B30" s="28"/>
      <c r="C30" s="43"/>
      <c r="D30" s="28"/>
      <c r="E30" s="43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28"/>
      <c r="C31" s="43"/>
      <c r="D31" s="28"/>
      <c r="E31" s="43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>Sa</v>
      </c>
      <c r="J31" s="10"/>
      <c r="K31" s="1"/>
      <c r="L31" s="1"/>
    </row>
    <row r="32" spans="1:12" x14ac:dyDescent="0.2">
      <c r="A32" s="42" t="s">
        <v>27</v>
      </c>
      <c r="B32" s="28"/>
      <c r="C32" s="43"/>
      <c r="D32" s="28"/>
      <c r="E32" s="43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>So</v>
      </c>
      <c r="J32" s="10"/>
      <c r="K32" s="1"/>
      <c r="L32" s="1"/>
    </row>
    <row r="33" spans="1:12" x14ac:dyDescent="0.2">
      <c r="A33" s="42" t="s">
        <v>28</v>
      </c>
      <c r="B33" s="28"/>
      <c r="C33" s="43"/>
      <c r="D33" s="28"/>
      <c r="E33" s="43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28"/>
      <c r="C34" s="43"/>
      <c r="D34" s="28"/>
      <c r="E34" s="43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/>
      </c>
      <c r="J34" s="10"/>
      <c r="K34" s="1"/>
      <c r="L34" s="1"/>
    </row>
    <row r="35" spans="1:12" x14ac:dyDescent="0.2">
      <c r="A35" s="42" t="s">
        <v>30</v>
      </c>
      <c r="B35" s="28"/>
      <c r="C35" s="43"/>
      <c r="D35" s="28"/>
      <c r="E35" s="43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/>
      </c>
      <c r="J35" s="10"/>
      <c r="K35" s="1"/>
      <c r="L35" s="1"/>
    </row>
    <row r="36" spans="1:12" x14ac:dyDescent="0.2">
      <c r="A36" s="42" t="s">
        <v>31</v>
      </c>
      <c r="B36" s="28"/>
      <c r="C36" s="43"/>
      <c r="D36" s="28"/>
      <c r="E36" s="43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28"/>
      <c r="C37" s="43"/>
      <c r="D37" s="28"/>
      <c r="E37" s="43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ht="13.5" thickBot="1" x14ac:dyDescent="0.25">
      <c r="A38" s="51" t="s">
        <v>33</v>
      </c>
      <c r="B38" s="29"/>
      <c r="C38" s="52"/>
      <c r="D38" s="29"/>
      <c r="E38" s="52"/>
      <c r="F38" s="26" t="str">
        <f t="shared" si="2"/>
        <v/>
      </c>
      <c r="G38" s="34" t="str">
        <f t="shared" si="0"/>
        <v/>
      </c>
      <c r="H38" s="34" t="str">
        <f t="shared" si="1"/>
        <v/>
      </c>
      <c r="I38" s="57" t="str">
        <f>IF((MOD(Januar!C6,4)=0)-(MOD(Januar!C6,100)=0)+(MOD(Januar!C6,400)=0)=0,"",IF(WEEKDAY(DATEVALUE("29.02."&amp;Januar!C6)) = 6,"Sa",IF(WEEKDAY(DATEVALUE("29.02."&amp;Januar!C6)) = 7,"So","")))</f>
        <v>So</v>
      </c>
      <c r="J38" s="10"/>
      <c r="K38" s="1"/>
      <c r="L38" s="1"/>
    </row>
    <row r="39" spans="1:12" ht="13.5" thickBot="1" x14ac:dyDescent="0.25">
      <c r="A39" s="1"/>
      <c r="B39" s="1"/>
      <c r="C39" s="1"/>
      <c r="D39" s="1"/>
      <c r="E39" s="1"/>
      <c r="I39" s="12"/>
      <c r="J39" s="1"/>
      <c r="K39" s="1"/>
      <c r="L39" s="1"/>
    </row>
    <row r="40" spans="1:12" ht="13.5" thickBot="1" x14ac:dyDescent="0.25">
      <c r="A40" s="1"/>
      <c r="D40" s="17"/>
      <c r="E40" s="17"/>
      <c r="F40" s="9"/>
      <c r="G40" s="16" t="s">
        <v>51</v>
      </c>
      <c r="H40" s="35">
        <f>SUM(H10:H38)</f>
        <v>0</v>
      </c>
      <c r="I40" t="s">
        <v>57</v>
      </c>
      <c r="J40" s="1"/>
      <c r="K40" s="1"/>
      <c r="L40" s="1"/>
    </row>
    <row r="41" spans="1:12" ht="13.5" thickBot="1" x14ac:dyDescent="0.25">
      <c r="A41" s="1"/>
      <c r="D41" s="17"/>
      <c r="E41" s="17"/>
      <c r="F41" s="9"/>
      <c r="G41" s="16" t="s">
        <v>51</v>
      </c>
      <c r="H41" s="35">
        <f>Januar!H43+H40</f>
        <v>0</v>
      </c>
      <c r="I41" t="s">
        <v>43</v>
      </c>
      <c r="J41" s="1"/>
      <c r="K41" s="1"/>
      <c r="L41" s="1"/>
    </row>
    <row r="42" spans="1:12" x14ac:dyDescent="0.2">
      <c r="A42" s="1"/>
      <c r="I42" s="1"/>
      <c r="J42" s="1"/>
      <c r="K42" s="1"/>
      <c r="L42" s="1"/>
    </row>
    <row r="43" spans="1:12" x14ac:dyDescent="0.2">
      <c r="A43" s="1"/>
      <c r="B43" s="105">
        <f ca="1">TODAY()</f>
        <v>43857</v>
      </c>
      <c r="C43" s="106"/>
      <c r="I43" s="1"/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1" t="s">
        <v>36</v>
      </c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37</v>
      </c>
      <c r="C45" s="1"/>
      <c r="D45" s="1"/>
      <c r="E45" s="1"/>
      <c r="F45" s="1" t="s">
        <v>38</v>
      </c>
      <c r="G45" s="1"/>
      <c r="H45" s="1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s="1"/>
      <c r="B47" s="103"/>
      <c r="C47" s="104"/>
      <c r="D47" s="17"/>
      <c r="E47" s="17"/>
      <c r="F47" s="17"/>
      <c r="G47" s="17"/>
      <c r="H47" s="17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1" t="s">
        <v>36</v>
      </c>
      <c r="G48" s="1"/>
      <c r="H48" s="1"/>
      <c r="I48" s="1"/>
      <c r="J48" s="1"/>
      <c r="K48" s="1"/>
      <c r="L48" s="1"/>
    </row>
    <row r="49" spans="1:12" x14ac:dyDescent="0.2">
      <c r="A49" s="1"/>
      <c r="B49" s="1" t="s">
        <v>37</v>
      </c>
      <c r="C49" s="1"/>
      <c r="D49" s="1"/>
      <c r="E49" s="1"/>
      <c r="F49" s="1" t="s">
        <v>39</v>
      </c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sheetProtection sheet="1" objects="1" scenarios="1" formatCells="0" selectLockedCells="1"/>
  <mergeCells count="5">
    <mergeCell ref="B8:E8"/>
    <mergeCell ref="B9:C9"/>
    <mergeCell ref="D9:E9"/>
    <mergeCell ref="B47:C47"/>
    <mergeCell ref="B43:C43"/>
  </mergeCells>
  <phoneticPr fontId="0" type="noConversion"/>
  <conditionalFormatting sqref="H40:H41">
    <cfRule type="cellIs" dxfId="32" priority="4" stopIfTrue="1" operator="greaterThanOrEqual">
      <formula>0</formula>
    </cfRule>
  </conditionalFormatting>
  <conditionalFormatting sqref="I10:I38">
    <cfRule type="expression" dxfId="31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41245F5-7DDA-46A5-8398-EA8091908A7A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L53"/>
  <sheetViews>
    <sheetView showGridLines="0" zoomScaleNormal="100" workbookViewId="0">
      <selection activeCell="F10" sqref="F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38" t="s">
        <v>59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24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
      DATEVALUE(A10&amp;"."&amp;MONTH(1&amp;MID(CELL("dateiname",$A$1),FIND("]",CELL("dateiname",$A$1))+1,255))&amp;"."&amp;Januar!$C$6) = DATEVALUE(TEXT(Feiertage!$C$6,"TT.MM.JJJJ")),
      "Karfreitag",
   IF(
   DATEVALUE(A10&amp;"."&amp;MONTH(1&amp;MID(CELL("dateiname",$A$1),FIND("]",CELL("dateiname",$A$1))+1,255))&amp;"."&amp;Januar!$C$6) = DATEVALUE(TEXT(Feiertage!$C$7,"TT.MM.JJJJ")),
   "Ostermontag",
   IF(
      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7,"So",""))))</f>
        <v>So</v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
      DATEVALUE(A11&amp;"."&amp;MONTH(1&amp;MID(CELL("dateiname",$A$1),FIND("]",CELL("dateiname",$A$1))+1,255))&amp;"."&amp;Januar!$C$6) = DATEVALUE(TEXT(Feiertage!$C$6,"TT.MM.JJJJ")),
      "Karfreitag",
   IF(
   DATEVALUE(A11&amp;"."&amp;MONTH(1&amp;MID(CELL("dateiname",$A$1),FIND("]",CELL("dateiname",$A$1))+1,255))&amp;"."&amp;Januar!$C$6) = DATEVALUE(TEXT(Feiertage!$C$7,"TT.MM.JJJJ")),
   "Ostermontag",
   IF(
      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
      DATEVALUE(A12&amp;"."&amp;MONTH(1&amp;MID(CELL("dateiname",$A$1),FIND("]",CELL("dateiname",$A$1))+1,255))&amp;"."&amp;Januar!$C$6) = DATEVALUE(TEXT(Feiertage!$C$6,"TT.MM.JJJJ")),
      "Karfreitag",
   IF(
   DATEVALUE(A12&amp;"."&amp;MONTH(1&amp;MID(CELL("dateiname",$A$1),FIND("]",CELL("dateiname",$A$1))+1,255))&amp;"."&amp;Januar!$C$6) = DATEVALUE(TEXT(Feiertage!$C$7,"TT.MM.JJJJ")),
   "Ostermontag",
   IF(
      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
      DATEVALUE(A13&amp;"."&amp;MONTH(1&amp;MID(CELL("dateiname",$A$1),FIND("]",CELL("dateiname",$A$1))+1,255))&amp;"."&amp;Januar!$C$6) = DATEVALUE(TEXT(Feiertage!$C$6,"TT.MM.JJJJ")),
      "Karfreitag",
   IF(
   DATEVALUE(A13&amp;"."&amp;MONTH(1&amp;MID(CELL("dateiname",$A$1),FIND("]",CELL("dateiname",$A$1))+1,255))&amp;"."&amp;Januar!$C$6) = DATEVALUE(TEXT(Feiertage!$C$7,"TT.MM.JJJJ")),
   "Ostermontag",
   IF(
      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7,"So",""))))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
      DATEVALUE(A14&amp;"."&amp;MONTH(1&amp;MID(CELL("dateiname",$A$1),FIND("]",CELL("dateiname",$A$1))+1,255))&amp;"."&amp;Januar!$C$6) = DATEVALUE(TEXT(Feiertage!$C$6,"TT.MM.JJJJ")),
      "Karfreitag",
   IF(
   DATEVALUE(A14&amp;"."&amp;MONTH(1&amp;MID(CELL("dateiname",$A$1),FIND("]",CELL("dateiname",$A$1))+1,255))&amp;"."&amp;Januar!$C$6) = DATEVALUE(TEXT(Feiertage!$C$7,"TT.MM.JJJJ")),
   "Ostermontag",
   IF(
      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7,"So",""))))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
      DATEVALUE(A15&amp;"."&amp;MONTH(1&amp;MID(CELL("dateiname",$A$1),FIND("]",CELL("dateiname",$A$1))+1,255))&amp;"."&amp;Januar!$C$6) = DATEVALUE(TEXT(Feiertage!$C$6,"TT.MM.JJJJ")),
      "Karfreitag",
   IF(
   DATEVALUE(A15&amp;"."&amp;MONTH(1&amp;MID(CELL("dateiname",$A$1),FIND("]",CELL("dateiname",$A$1))+1,255))&amp;"."&amp;Januar!$C$6) = DATEVALUE(TEXT(Feiertage!$C$7,"TT.MM.JJJJ")),
   "Ostermontag",
   IF(
      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
      DATEVALUE(A16&amp;"."&amp;MONTH(1&amp;MID(CELL("dateiname",$A$1),FIND("]",CELL("dateiname",$A$1))+1,255))&amp;"."&amp;Januar!$C$6) = DATEVALUE(TEXT(Feiertage!$C$6,"TT.MM.JJJJ")),
      "Karfreitag",
   IF(
   DATEVALUE(A16&amp;"."&amp;MONTH(1&amp;MID(CELL("dateiname",$A$1),FIND("]",CELL("dateiname",$A$1))+1,255))&amp;"."&amp;Januar!$C$6) = DATEVALUE(TEXT(Feiertage!$C$7,"TT.MM.JJJJ")),
   "Ostermontag",
   IF(
      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7,"So",""))))</f>
        <v>Sa</v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
      DATEVALUE(A17&amp;"."&amp;MONTH(1&amp;MID(CELL("dateiname",$A$1),FIND("]",CELL("dateiname",$A$1))+1,255))&amp;"."&amp;Januar!$C$6) = DATEVALUE(TEXT(Feiertage!$C$6,"TT.MM.JJJJ")),
      "Karfreitag",
   IF(
   DATEVALUE(A17&amp;"."&amp;MONTH(1&amp;MID(CELL("dateiname",$A$1),FIND("]",CELL("dateiname",$A$1))+1,255))&amp;"."&amp;Januar!$C$6) = DATEVALUE(TEXT(Feiertage!$C$7,"TT.MM.JJJJ")),
   "Ostermontag",
   IF(
      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7,"So",""))))</f>
        <v>So</v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
      DATEVALUE(A18&amp;"."&amp;MONTH(1&amp;MID(CELL("dateiname",$A$1),FIND("]",CELL("dateiname",$A$1))+1,255))&amp;"."&amp;Januar!$C$6) = DATEVALUE(TEXT(Feiertage!$C$6,"TT.MM.JJJJ")),
      "Karfreitag",
   IF(
   DATEVALUE(A18&amp;"."&amp;MONTH(1&amp;MID(CELL("dateiname",$A$1),FIND("]",CELL("dateiname",$A$1))+1,255))&amp;"."&amp;Januar!$C$6) = DATEVALUE(TEXT(Feiertage!$C$7,"TT.MM.JJJJ")),
   "Ostermontag",
   IF(
      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
      DATEVALUE(A19&amp;"."&amp;MONTH(1&amp;MID(CELL("dateiname",$A$1),FIND("]",CELL("dateiname",$A$1))+1,255))&amp;"."&amp;Januar!$C$6) = DATEVALUE(TEXT(Feiertage!$C$6,"TT.MM.JJJJ")),
      "Karfreitag",
   IF(
   DATEVALUE(A19&amp;"."&amp;MONTH(1&amp;MID(CELL("dateiname",$A$1),FIND("]",CELL("dateiname",$A$1))+1,255))&amp;"."&amp;Januar!$C$6) = DATEVALUE(TEXT(Feiertage!$C$7,"TT.MM.JJJJ")),
   "Ostermontag",
   IF(
      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
      DATEVALUE(A20&amp;"."&amp;MONTH(1&amp;MID(CELL("dateiname",$A$1),FIND("]",CELL("dateiname",$A$1))+1,255))&amp;"."&amp;Januar!$C$6) = DATEVALUE(TEXT(Feiertage!$C$6,"TT.MM.JJJJ")),
      "Karfreitag",
   IF(
   DATEVALUE(A20&amp;"."&amp;MONTH(1&amp;MID(CELL("dateiname",$A$1),FIND("]",CELL("dateiname",$A$1))+1,255))&amp;"."&amp;Januar!$C$6) = DATEVALUE(TEXT(Feiertage!$C$7,"TT.MM.JJJJ")),
   "Ostermontag",
   IF(
      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7,"So",""))))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
      DATEVALUE(A21&amp;"."&amp;MONTH(1&amp;MID(CELL("dateiname",$A$1),FIND("]",CELL("dateiname",$A$1))+1,255))&amp;"."&amp;Januar!$C$6) = DATEVALUE(TEXT(Feiertage!$C$6,"TT.MM.JJJJ")),
      "Karfreitag",
   IF(
   DATEVALUE(A21&amp;"."&amp;MONTH(1&amp;MID(CELL("dateiname",$A$1),FIND("]",CELL("dateiname",$A$1))+1,255))&amp;"."&amp;Januar!$C$6) = DATEVALUE(TEXT(Feiertage!$C$7,"TT.MM.JJJJ")),
   "Ostermontag",
   IF(
      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7,"So",""))))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
      DATEVALUE(A22&amp;"."&amp;MONTH(1&amp;MID(CELL("dateiname",$A$1),FIND("]",CELL("dateiname",$A$1))+1,255))&amp;"."&amp;Januar!$C$6) = DATEVALUE(TEXT(Feiertage!$C$6,"TT.MM.JJJJ")),
      "Karfreitag",
   IF(
   DATEVALUE(A22&amp;"."&amp;MONTH(1&amp;MID(CELL("dateiname",$A$1),FIND("]",CELL("dateiname",$A$1))+1,255))&amp;"."&amp;Januar!$C$6) = DATEVALUE(TEXT(Feiertage!$C$7,"TT.MM.JJJJ")),
   "Ostermontag",
   IF(
      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7,"So",""))))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
      DATEVALUE(A23&amp;"."&amp;MONTH(1&amp;MID(CELL("dateiname",$A$1),FIND("]",CELL("dateiname",$A$1))+1,255))&amp;"."&amp;Januar!$C$6) = DATEVALUE(TEXT(Feiertage!$C$6,"TT.MM.JJJJ")),
      "Karfreitag",
   IF(
   DATEVALUE(A23&amp;"."&amp;MONTH(1&amp;MID(CELL("dateiname",$A$1),FIND("]",CELL("dateiname",$A$1))+1,255))&amp;"."&amp;Januar!$C$6) = DATEVALUE(TEXT(Feiertage!$C$7,"TT.MM.JJJJ")),
   "Ostermontag",
   IF(
      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7,"So",""))))</f>
        <v>Sa</v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
      DATEVALUE(A24&amp;"."&amp;MONTH(1&amp;MID(CELL("dateiname",$A$1),FIND("]",CELL("dateiname",$A$1))+1,255))&amp;"."&amp;Januar!$C$6) = DATEVALUE(TEXT(Feiertage!$C$6,"TT.MM.JJJJ")),
      "Karfreitag",
   IF(
   DATEVALUE(A24&amp;"."&amp;MONTH(1&amp;MID(CELL("dateiname",$A$1),FIND("]",CELL("dateiname",$A$1))+1,255))&amp;"."&amp;Januar!$C$6) = DATEVALUE(TEXT(Feiertage!$C$7,"TT.MM.JJJJ")),
   "Ostermontag",
   IF(
      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7,"So",""))))</f>
        <v>So</v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
      DATEVALUE(A25&amp;"."&amp;MONTH(1&amp;MID(CELL("dateiname",$A$1),FIND("]",CELL("dateiname",$A$1))+1,255))&amp;"."&amp;Januar!$C$6) = DATEVALUE(TEXT(Feiertage!$C$6,"TT.MM.JJJJ")),
      "Karfreitag",
   IF(
   DATEVALUE(A25&amp;"."&amp;MONTH(1&amp;MID(CELL("dateiname",$A$1),FIND("]",CELL("dateiname",$A$1))+1,255))&amp;"."&amp;Januar!$C$6) = DATEVALUE(TEXT(Feiertage!$C$7,"TT.MM.JJJJ")),
   "Ostermontag",
   IF(
      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
      DATEVALUE(A26&amp;"."&amp;MONTH(1&amp;MID(CELL("dateiname",$A$1),FIND("]",CELL("dateiname",$A$1))+1,255))&amp;"."&amp;Januar!$C$6) = DATEVALUE(TEXT(Feiertage!$C$6,"TT.MM.JJJJ")),
      "Karfreitag",
   IF(
   DATEVALUE(A26&amp;"."&amp;MONTH(1&amp;MID(CELL("dateiname",$A$1),FIND("]",CELL("dateiname",$A$1))+1,255))&amp;"."&amp;Januar!$C$6) = DATEVALUE(TEXT(Feiertage!$C$7,"TT.MM.JJJJ")),
   "Ostermontag",
   IF(
      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
      DATEVALUE(A27&amp;"."&amp;MONTH(1&amp;MID(CELL("dateiname",$A$1),FIND("]",CELL("dateiname",$A$1))+1,255))&amp;"."&amp;Januar!$C$6) = DATEVALUE(TEXT(Feiertage!$C$6,"TT.MM.JJJJ")),
      "Karfreitag",
   IF(
   DATEVALUE(A27&amp;"."&amp;MONTH(1&amp;MID(CELL("dateiname",$A$1),FIND("]",CELL("dateiname",$A$1))+1,255))&amp;"."&amp;Januar!$C$6) = DATEVALUE(TEXT(Feiertage!$C$7,"TT.MM.JJJJ")),
   "Ostermontag",
   IF(
      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7,"So",""))))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
      DATEVALUE(A28&amp;"."&amp;MONTH(1&amp;MID(CELL("dateiname",$A$1),FIND("]",CELL("dateiname",$A$1))+1,255))&amp;"."&amp;Januar!$C$6) = DATEVALUE(TEXT(Feiertage!$C$6,"TT.MM.JJJJ")),
      "Karfreitag",
   IF(
   DATEVALUE(A28&amp;"."&amp;MONTH(1&amp;MID(CELL("dateiname",$A$1),FIND("]",CELL("dateiname",$A$1))+1,255))&amp;"."&amp;Januar!$C$6) = DATEVALUE(TEXT(Feiertage!$C$7,"TT.MM.JJJJ")),
   "Ostermontag",
   IF(
      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7,"So",""))))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
      DATEVALUE(A29&amp;"."&amp;MONTH(1&amp;MID(CELL("dateiname",$A$1),FIND("]",CELL("dateiname",$A$1))+1,255))&amp;"."&amp;Januar!$C$6) = DATEVALUE(TEXT(Feiertage!$C$6,"TT.MM.JJJJ")),
      "Karfreitag",
   IF(
   DATEVALUE(A29&amp;"."&amp;MONTH(1&amp;MID(CELL("dateiname",$A$1),FIND("]",CELL("dateiname",$A$1))+1,255))&amp;"."&amp;Januar!$C$6) = DATEVALUE(TEXT(Feiertage!$C$7,"TT.MM.JJJJ")),
   "Ostermontag",
   IF(
      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
      DATEVALUE(A30&amp;"."&amp;MONTH(1&amp;MID(CELL("dateiname",$A$1),FIND("]",CELL("dateiname",$A$1))+1,255))&amp;"."&amp;Januar!$C$6) = DATEVALUE(TEXT(Feiertage!$C$6,"TT.MM.JJJJ")),
      "Karfreitag",
   IF(
   DATEVALUE(A30&amp;"."&amp;MONTH(1&amp;MID(CELL("dateiname",$A$1),FIND("]",CELL("dateiname",$A$1))+1,255))&amp;"."&amp;Januar!$C$6) = DATEVALUE(TEXT(Feiertage!$C$7,"TT.MM.JJJJ")),
   "Ostermontag",
   IF(
      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7,"So",""))))</f>
        <v>Sa</v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
      DATEVALUE(A31&amp;"."&amp;MONTH(1&amp;MID(CELL("dateiname",$A$1),FIND("]",CELL("dateiname",$A$1))+1,255))&amp;"."&amp;Januar!$C$6) = DATEVALUE(TEXT(Feiertage!$C$6,"TT.MM.JJJJ")),
      "Karfreitag",
   IF(
   DATEVALUE(A31&amp;"."&amp;MONTH(1&amp;MID(CELL("dateiname",$A$1),FIND("]",CELL("dateiname",$A$1))+1,255))&amp;"."&amp;Januar!$C$6) = DATEVALUE(TEXT(Feiertage!$C$7,"TT.MM.JJJJ")),
   "Ostermontag",
   IF(
      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7,"So",""))))</f>
        <v>So</v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
      DATEVALUE(A32&amp;"."&amp;MONTH(1&amp;MID(CELL("dateiname",$A$1),FIND("]",CELL("dateiname",$A$1))+1,255))&amp;"."&amp;Januar!$C$6) = DATEVALUE(TEXT(Feiertage!$C$6,"TT.MM.JJJJ")),
      "Karfreitag",
   IF(
   DATEVALUE(A32&amp;"."&amp;MONTH(1&amp;MID(CELL("dateiname",$A$1),FIND("]",CELL("dateiname",$A$1))+1,255))&amp;"."&amp;Januar!$C$6) = DATEVALUE(TEXT(Feiertage!$C$7,"TT.MM.JJJJ")),
   "Ostermontag",
   IF(
      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
      DATEVALUE(A33&amp;"."&amp;MONTH(1&amp;MID(CELL("dateiname",$A$1),FIND("]",CELL("dateiname",$A$1))+1,255))&amp;"."&amp;Januar!$C$6) = DATEVALUE(TEXT(Feiertage!$C$6,"TT.MM.JJJJ")),
      "Karfreitag",
   IF(
   DATEVALUE(A33&amp;"."&amp;MONTH(1&amp;MID(CELL("dateiname",$A$1),FIND("]",CELL("dateiname",$A$1))+1,255))&amp;"."&amp;Januar!$C$6) = DATEVALUE(TEXT(Feiertage!$C$7,"TT.MM.JJJJ")),
   "Ostermontag",
   IF(
      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
      DATEVALUE(A34&amp;"."&amp;MONTH(1&amp;MID(CELL("dateiname",$A$1),FIND("]",CELL("dateiname",$A$1))+1,255))&amp;"."&amp;Januar!$C$6) = DATEVALUE(TEXT(Feiertage!$C$6,"TT.MM.JJJJ")),
      "Karfreitag",
   IF(
   DATEVALUE(A34&amp;"."&amp;MONTH(1&amp;MID(CELL("dateiname",$A$1),FIND("]",CELL("dateiname",$A$1))+1,255))&amp;"."&amp;Januar!$C$6) = DATEVALUE(TEXT(Feiertage!$C$7,"TT.MM.JJJJ")),
   "Ostermontag",
   IF(
      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7,"So",""))))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
      DATEVALUE(A35&amp;"."&amp;MONTH(1&amp;MID(CELL("dateiname",$A$1),FIND("]",CELL("dateiname",$A$1))+1,255))&amp;"."&amp;Januar!$C$6) = DATEVALUE(TEXT(Feiertage!$C$6,"TT.MM.JJJJ")),
      "Karfreitag",
   IF(
   DATEVALUE(A35&amp;"."&amp;MONTH(1&amp;MID(CELL("dateiname",$A$1),FIND("]",CELL("dateiname",$A$1))+1,255))&amp;"."&amp;Januar!$C$6) = DATEVALUE(TEXT(Feiertage!$C$7,"TT.MM.JJJJ")),
   "Ostermontag",
   IF(
      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7,"So",""))))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
      DATEVALUE(A36&amp;"."&amp;MONTH(1&amp;MID(CELL("dateiname",$A$1),FIND("]",CELL("dateiname",$A$1))+1,255))&amp;"."&amp;Januar!$C$6) = DATEVALUE(TEXT(Feiertage!$C$6,"TT.MM.JJJJ")),
      "Karfreitag",
   IF(
   DATEVALUE(A36&amp;"."&amp;MONTH(1&amp;MID(CELL("dateiname",$A$1),FIND("]",CELL("dateiname",$A$1))+1,255))&amp;"."&amp;Januar!$C$6) = DATEVALUE(TEXT(Feiertage!$C$7,"TT.MM.JJJJ")),
   "Ostermontag",
   IF(
      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
      DATEVALUE(A37&amp;"."&amp;MONTH(1&amp;MID(CELL("dateiname",$A$1),FIND("]",CELL("dateiname",$A$1))+1,255))&amp;"."&amp;Januar!$C$6) = DATEVALUE(TEXT(Feiertage!$C$6,"TT.MM.JJJJ")),
      "Karfreitag",
   IF(
   DATEVALUE(A37&amp;"."&amp;MONTH(1&amp;MID(CELL("dateiname",$A$1),FIND("]",CELL("dateiname",$A$1))+1,255))&amp;"."&amp;Januar!$C$6) = DATEVALUE(TEXT(Feiertage!$C$7,"TT.MM.JJJJ")),
   "Ostermontag",
   IF(
      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7,"So",""))))</f>
        <v>Sa</v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
      DATEVALUE(A38&amp;"."&amp;MONTH(1&amp;MID(CELL("dateiname",$A$1),FIND("]",CELL("dateiname",$A$1))+1,255))&amp;"."&amp;Januar!$C$6) = DATEVALUE(TEXT(Feiertage!$C$6,"TT.MM.JJJJ")),
      "Karfreitag",
   IF(
   DATEVALUE(A38&amp;"."&amp;MONTH(1&amp;MID(CELL("dateiname",$A$1),FIND("]",CELL("dateiname",$A$1))+1,255))&amp;"."&amp;Januar!$C$6) = DATEVALUE(TEXT(Feiertage!$C$7,"TT.MM.JJJJ")),
   "Ostermontag",
   IF(
      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7,"So",""))))</f>
        <v>So</v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
      DATEVALUE(A39&amp;"."&amp;MONTH(1&amp;MID(CELL("dateiname",$A$1),FIND("]",CELL("dateiname",$A$1))+1,255))&amp;"."&amp;Januar!$C$6) = DATEVALUE(TEXT(Feiertage!$C$6,"TT.MM.JJJJ")),
      "Karfreitag",
   IF(
   DATEVALUE(A39&amp;"."&amp;MONTH(1&amp;MID(CELL("dateiname",$A$1),FIND("]",CELL("dateiname",$A$1))+1,255))&amp;"."&amp;Januar!$C$6) = DATEVALUE(TEXT(Feiertage!$C$7,"TT.MM.JJJJ")),
   "Ostermontag",
   IF(
      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7,"So",""))))</f>
        <v/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18" t="str">
        <f ca="1">IF(
      DATEVALUE(A40&amp;"."&amp;MONTH(1&amp;MID(CELL("dateiname",$A$1),FIND("]",CELL("dateiname",$A$1))+1,255))&amp;"."&amp;Januar!$C$6) = DATEVALUE(TEXT(Feiertage!$C$6,"TT.MM.JJJJ")),
      "Karfreitag",
   IF(
   DATEVALUE(A40&amp;"."&amp;MONTH(1&amp;MID(CELL("dateiname",$A$1),FIND("]",CELL("dateiname",$A$1))+1,255))&amp;"."&amp;Januar!$C$6) = DATEVALUE(TEXT(Feiertage!$C$7,"TT.MM.JJJJ")),
   "Ostermontag",
   IF(
      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7,"So",""))))</f>
        <v/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58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t="s">
        <v>59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Februar!H41+H42</f>
        <v>0</v>
      </c>
      <c r="I43" t="s">
        <v>43</v>
      </c>
      <c r="J43" s="1"/>
      <c r="K43" s="1"/>
      <c r="L43" s="1"/>
    </row>
    <row r="44" spans="1:12" x14ac:dyDescent="0.2">
      <c r="A44" s="1"/>
      <c r="I44" s="58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9:C49"/>
    <mergeCell ref="B45:C45"/>
  </mergeCells>
  <phoneticPr fontId="0" type="noConversion"/>
  <conditionalFormatting sqref="H42:H43">
    <cfRule type="cellIs" dxfId="29" priority="4" stopIfTrue="1" operator="greaterThanOrEqual">
      <formula>0</formula>
    </cfRule>
  </conditionalFormatting>
  <conditionalFormatting sqref="I10:I40">
    <cfRule type="expression" dxfId="28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B04DB27-3AF8-4E99-8037-1C29F39F9F72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L52"/>
  <sheetViews>
    <sheetView showGridLines="0" zoomScaleNormal="100" workbookViewId="0">
      <selection activeCell="F10" sqref="F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61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39" si="0">IF(AND(B10&gt;0,D10&gt;0),D10-B10+(E10-C10-F10)/60,"")</f>
        <v/>
      </c>
      <c r="H10" s="33" t="str">
        <f t="shared" ref="H10:H39" si="1">IF(AND(B10&gt;0,D10&gt;0),G10-$H$4,"")</f>
        <v/>
      </c>
      <c r="I10" s="18" t="str">
        <f ca="1">IF(
      DATEVALUE(A10&amp;"."&amp;MONTH(1&amp;MID(CELL("dateiname",$A$1),FIND("]",CELL("dateiname",$A$1))+1,255))&amp;"."&amp;Januar!$C$6) = DATEVALUE(TEXT(Feiertage!$C$6,"TT.MM.JJJJ")),
      "Karfreitag",
   IF(
   DATEVALUE(A10&amp;"."&amp;MONTH(1&amp;MID(CELL("dateiname",$A$1),FIND("]",CELL("dateiname",$A$1))+1,255))&amp;"."&amp;Januar!$C$6) = DATEVALUE(TEXT(Feiertage!$C$7,"TT.MM.JJJJ")),
   "Ostermontag",
   IF(
      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7,"So",""))))</f>
        <v/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39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
      DATEVALUE(A11&amp;"."&amp;MONTH(1&amp;MID(CELL("dateiname",$A$1),FIND("]",CELL("dateiname",$A$1))+1,255))&amp;"."&amp;Januar!$C$6) = DATEVALUE(TEXT(Feiertage!$C$6,"TT.MM.JJJJ")),
      "Karfreitag",
   IF(
   DATEVALUE(A11&amp;"."&amp;MONTH(1&amp;MID(CELL("dateiname",$A$1),FIND("]",CELL("dateiname",$A$1))+1,255))&amp;"."&amp;Januar!$C$6) = DATEVALUE(TEXT(Feiertage!$C$7,"TT.MM.JJJJ")),
   "Ostermontag",
   IF(
      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
      DATEVALUE(A12&amp;"."&amp;MONTH(1&amp;MID(CELL("dateiname",$A$1),FIND("]",CELL("dateiname",$A$1))+1,255))&amp;"."&amp;Januar!$C$6) = DATEVALUE(TEXT(Feiertage!$C$6,"TT.MM.JJJJ")),
      "Karfreitag",
   IF(
   DATEVALUE(A12&amp;"."&amp;MONTH(1&amp;MID(CELL("dateiname",$A$1),FIND("]",CELL("dateiname",$A$1))+1,255))&amp;"."&amp;Januar!$C$6) = DATEVALUE(TEXT(Feiertage!$C$7,"TT.MM.JJJJ")),
   "Ostermontag",
   IF(
      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
      DATEVALUE(A13&amp;"."&amp;MONTH(1&amp;MID(CELL("dateiname",$A$1),FIND("]",CELL("dateiname",$A$1))+1,255))&amp;"."&amp;Januar!$C$6) = DATEVALUE(TEXT(Feiertage!$C$6,"TT.MM.JJJJ")),
      "Karfreitag",
   IF(
   DATEVALUE(A13&amp;"."&amp;MONTH(1&amp;MID(CELL("dateiname",$A$1),FIND("]",CELL("dateiname",$A$1))+1,255))&amp;"."&amp;Januar!$C$6) = DATEVALUE(TEXT(Feiertage!$C$7,"TT.MM.JJJJ")),
   "Ostermontag",
   IF(
      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7,"So",""))))</f>
        <v>Sa</v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
      DATEVALUE(A14&amp;"."&amp;MONTH(1&amp;MID(CELL("dateiname",$A$1),FIND("]",CELL("dateiname",$A$1))+1,255))&amp;"."&amp;Januar!$C$6) = DATEVALUE(TEXT(Feiertage!$C$6,"TT.MM.JJJJ")),
      "Karfreitag",
   IF(
   DATEVALUE(A14&amp;"."&amp;MONTH(1&amp;MID(CELL("dateiname",$A$1),FIND("]",CELL("dateiname",$A$1))+1,255))&amp;"."&amp;Januar!$C$6) = DATEVALUE(TEXT(Feiertage!$C$7,"TT.MM.JJJJ")),
   "Ostermontag",
   IF(
      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7,"So",""))))</f>
        <v>So</v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
      DATEVALUE(A15&amp;"."&amp;MONTH(1&amp;MID(CELL("dateiname",$A$1),FIND("]",CELL("dateiname",$A$1))+1,255))&amp;"."&amp;Januar!$C$6) = DATEVALUE(TEXT(Feiertage!$C$6,"TT.MM.JJJJ")),
      "Karfreitag",
   IF(
   DATEVALUE(A15&amp;"."&amp;MONTH(1&amp;MID(CELL("dateiname",$A$1),FIND("]",CELL("dateiname",$A$1))+1,255))&amp;"."&amp;Januar!$C$6) = DATEVALUE(TEXT(Feiertage!$C$7,"TT.MM.JJJJ")),
   "Ostermontag",
   IF(
      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
      DATEVALUE(A16&amp;"."&amp;MONTH(1&amp;MID(CELL("dateiname",$A$1),FIND("]",CELL("dateiname",$A$1))+1,255))&amp;"."&amp;Januar!$C$6) = DATEVALUE(TEXT(Feiertage!$C$6,"TT.MM.JJJJ")),
      "Karfreitag",
   IF(
   DATEVALUE(A16&amp;"."&amp;MONTH(1&amp;MID(CELL("dateiname",$A$1),FIND("]",CELL("dateiname",$A$1))+1,255))&amp;"."&amp;Januar!$C$6) = DATEVALUE(TEXT(Feiertage!$C$7,"TT.MM.JJJJ")),
   "Ostermontag",
   IF(
      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
      DATEVALUE(A17&amp;"."&amp;MONTH(1&amp;MID(CELL("dateiname",$A$1),FIND("]",CELL("dateiname",$A$1))+1,255))&amp;"."&amp;Januar!$C$6) = DATEVALUE(TEXT(Feiertage!$C$6,"TT.MM.JJJJ")),
      "Karfreitag",
   IF(
   DATEVALUE(A17&amp;"."&amp;MONTH(1&amp;MID(CELL("dateiname",$A$1),FIND("]",CELL("dateiname",$A$1))+1,255))&amp;"."&amp;Januar!$C$6) = DATEVALUE(TEXT(Feiertage!$C$7,"TT.MM.JJJJ")),
   "Ostermontag",
   IF(
      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7,"So",""))))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
      DATEVALUE(A18&amp;"."&amp;MONTH(1&amp;MID(CELL("dateiname",$A$1),FIND("]",CELL("dateiname",$A$1))+1,255))&amp;"."&amp;Januar!$C$6) = DATEVALUE(TEXT(Feiertage!$C$6,"TT.MM.JJJJ")),
      "Karfreitag",
   IF(
   DATEVALUE(A18&amp;"."&amp;MONTH(1&amp;MID(CELL("dateiname",$A$1),FIND("]",CELL("dateiname",$A$1))+1,255))&amp;"."&amp;Januar!$C$6) = DATEVALUE(TEXT(Feiertage!$C$7,"TT.MM.JJJJ")),
   "Ostermontag",
   IF(
      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
      DATEVALUE(A19&amp;"."&amp;MONTH(1&amp;MID(CELL("dateiname",$A$1),FIND("]",CELL("dateiname",$A$1))+1,255))&amp;"."&amp;Januar!$C$6) = DATEVALUE(TEXT(Feiertage!$C$6,"TT.MM.JJJJ")),
      "Karfreitag",
   IF(
   DATEVALUE(A19&amp;"."&amp;MONTH(1&amp;MID(CELL("dateiname",$A$1),FIND("]",CELL("dateiname",$A$1))+1,255))&amp;"."&amp;Januar!$C$6) = DATEVALUE(TEXT(Feiertage!$C$7,"TT.MM.JJJJ")),
   "Ostermontag",
   IF(
      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7,"So",""))))</f>
        <v>Karfreitag</v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
      DATEVALUE(A20&amp;"."&amp;MONTH(1&amp;MID(CELL("dateiname",$A$1),FIND("]",CELL("dateiname",$A$1))+1,255))&amp;"."&amp;Januar!$C$6) = DATEVALUE(TEXT(Feiertage!$C$6,"TT.MM.JJJJ")),
      "Karfreitag",
   IF(
   DATEVALUE(A20&amp;"."&amp;MONTH(1&amp;MID(CELL("dateiname",$A$1),FIND("]",CELL("dateiname",$A$1))+1,255))&amp;"."&amp;Januar!$C$6) = DATEVALUE(TEXT(Feiertage!$C$7,"TT.MM.JJJJ")),
   "Ostermontag",
   IF(
      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7,"So",""))))</f>
        <v>Sa</v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
      DATEVALUE(A21&amp;"."&amp;MONTH(1&amp;MID(CELL("dateiname",$A$1),FIND("]",CELL("dateiname",$A$1))+1,255))&amp;"."&amp;Januar!$C$6) = DATEVALUE(TEXT(Feiertage!$C$6,"TT.MM.JJJJ")),
      "Karfreitag",
   IF(
   DATEVALUE(A21&amp;"."&amp;MONTH(1&amp;MID(CELL("dateiname",$A$1),FIND("]",CELL("dateiname",$A$1))+1,255))&amp;"."&amp;Januar!$C$6) = DATEVALUE(TEXT(Feiertage!$C$7,"TT.MM.JJJJ")),
   "Ostermontag",
   IF(
      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7,"So",""))))</f>
        <v>So</v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
      DATEVALUE(A22&amp;"."&amp;MONTH(1&amp;MID(CELL("dateiname",$A$1),FIND("]",CELL("dateiname",$A$1))+1,255))&amp;"."&amp;Januar!$C$6) = DATEVALUE(TEXT(Feiertage!$C$6,"TT.MM.JJJJ")),
      "Karfreitag",
   IF(
   DATEVALUE(A22&amp;"."&amp;MONTH(1&amp;MID(CELL("dateiname",$A$1),FIND("]",CELL("dateiname",$A$1))+1,255))&amp;"."&amp;Januar!$C$6) = DATEVALUE(TEXT(Feiertage!$C$7,"TT.MM.JJJJ")),
   "Ostermontag",
   IF(
      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7,"So",""))))</f>
        <v>Ostermontag</v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
      DATEVALUE(A23&amp;"."&amp;MONTH(1&amp;MID(CELL("dateiname",$A$1),FIND("]",CELL("dateiname",$A$1))+1,255))&amp;"."&amp;Januar!$C$6) = DATEVALUE(TEXT(Feiertage!$C$6,"TT.MM.JJJJ")),
      "Karfreitag",
   IF(
   DATEVALUE(A23&amp;"."&amp;MONTH(1&amp;MID(CELL("dateiname",$A$1),FIND("]",CELL("dateiname",$A$1))+1,255))&amp;"."&amp;Januar!$C$6) = DATEVALUE(TEXT(Feiertage!$C$7,"TT.MM.JJJJ")),
   "Ostermontag",
   IF(
      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
      DATEVALUE(A24&amp;"."&amp;MONTH(1&amp;MID(CELL("dateiname",$A$1),FIND("]",CELL("dateiname",$A$1))+1,255))&amp;"."&amp;Januar!$C$6) = DATEVALUE(TEXT(Feiertage!$C$6,"TT.MM.JJJJ")),
      "Karfreitag",
   IF(
   DATEVALUE(A24&amp;"."&amp;MONTH(1&amp;MID(CELL("dateiname",$A$1),FIND("]",CELL("dateiname",$A$1))+1,255))&amp;"."&amp;Januar!$C$6) = DATEVALUE(TEXT(Feiertage!$C$7,"TT.MM.JJJJ")),
   "Ostermontag",
   IF(
      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7,"So",""))))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
      DATEVALUE(A25&amp;"."&amp;MONTH(1&amp;MID(CELL("dateiname",$A$1),FIND("]",CELL("dateiname",$A$1))+1,255))&amp;"."&amp;Januar!$C$6) = DATEVALUE(TEXT(Feiertage!$C$6,"TT.MM.JJJJ")),
      "Karfreitag",
   IF(
   DATEVALUE(A25&amp;"."&amp;MONTH(1&amp;MID(CELL("dateiname",$A$1),FIND("]",CELL("dateiname",$A$1))+1,255))&amp;"."&amp;Januar!$C$6) = DATEVALUE(TEXT(Feiertage!$C$7,"TT.MM.JJJJ")),
   "Ostermontag",
   IF(
      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
      DATEVALUE(A26&amp;"."&amp;MONTH(1&amp;MID(CELL("dateiname",$A$1),FIND("]",CELL("dateiname",$A$1))+1,255))&amp;"."&amp;Januar!$C$6) = DATEVALUE(TEXT(Feiertage!$C$6,"TT.MM.JJJJ")),
      "Karfreitag",
   IF(
   DATEVALUE(A26&amp;"."&amp;MONTH(1&amp;MID(CELL("dateiname",$A$1),FIND("]",CELL("dateiname",$A$1))+1,255))&amp;"."&amp;Januar!$C$6) = DATEVALUE(TEXT(Feiertage!$C$7,"TT.MM.JJJJ")),
   "Ostermontag",
   IF(
      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
      DATEVALUE(A27&amp;"."&amp;MONTH(1&amp;MID(CELL("dateiname",$A$1),FIND("]",CELL("dateiname",$A$1))+1,255))&amp;"."&amp;Januar!$C$6) = DATEVALUE(TEXT(Feiertage!$C$6,"TT.MM.JJJJ")),
      "Karfreitag",
   IF(
   DATEVALUE(A27&amp;"."&amp;MONTH(1&amp;MID(CELL("dateiname",$A$1),FIND("]",CELL("dateiname",$A$1))+1,255))&amp;"."&amp;Januar!$C$6) = DATEVALUE(TEXT(Feiertage!$C$7,"TT.MM.JJJJ")),
   "Ostermontag",
   IF(
      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7,"So",""))))</f>
        <v>Sa</v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
      DATEVALUE(A28&amp;"."&amp;MONTH(1&amp;MID(CELL("dateiname",$A$1),FIND("]",CELL("dateiname",$A$1))+1,255))&amp;"."&amp;Januar!$C$6) = DATEVALUE(TEXT(Feiertage!$C$6,"TT.MM.JJJJ")),
      "Karfreitag",
   IF(
   DATEVALUE(A28&amp;"."&amp;MONTH(1&amp;MID(CELL("dateiname",$A$1),FIND("]",CELL("dateiname",$A$1))+1,255))&amp;"."&amp;Januar!$C$6) = DATEVALUE(TEXT(Feiertage!$C$7,"TT.MM.JJJJ")),
   "Ostermontag",
   IF(
      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7,"So",""))))</f>
        <v>So</v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
      DATEVALUE(A29&amp;"."&amp;MONTH(1&amp;MID(CELL("dateiname",$A$1),FIND("]",CELL("dateiname",$A$1))+1,255))&amp;"."&amp;Januar!$C$6) = DATEVALUE(TEXT(Feiertage!$C$6,"TT.MM.JJJJ")),
      "Karfreitag",
   IF(
   DATEVALUE(A29&amp;"."&amp;MONTH(1&amp;MID(CELL("dateiname",$A$1),FIND("]",CELL("dateiname",$A$1))+1,255))&amp;"."&amp;Januar!$C$6) = DATEVALUE(TEXT(Feiertage!$C$7,"TT.MM.JJJJ")),
   "Ostermontag",
   IF(
      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
      DATEVALUE(A30&amp;"."&amp;MONTH(1&amp;MID(CELL("dateiname",$A$1),FIND("]",CELL("dateiname",$A$1))+1,255))&amp;"."&amp;Januar!$C$6) = DATEVALUE(TEXT(Feiertage!$C$6,"TT.MM.JJJJ")),
      "Karfreitag",
   IF(
   DATEVALUE(A30&amp;"."&amp;MONTH(1&amp;MID(CELL("dateiname",$A$1),FIND("]",CELL("dateiname",$A$1))+1,255))&amp;"."&amp;Januar!$C$6) = DATEVALUE(TEXT(Feiertage!$C$7,"TT.MM.JJJJ")),
   "Ostermontag",
   IF(
      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
      DATEVALUE(A31&amp;"."&amp;MONTH(1&amp;MID(CELL("dateiname",$A$1),FIND("]",CELL("dateiname",$A$1))+1,255))&amp;"."&amp;Januar!$C$6) = DATEVALUE(TEXT(Feiertage!$C$6,"TT.MM.JJJJ")),
      "Karfreitag",
   IF(
   DATEVALUE(A31&amp;"."&amp;MONTH(1&amp;MID(CELL("dateiname",$A$1),FIND("]",CELL("dateiname",$A$1))+1,255))&amp;"."&amp;Januar!$C$6) = DATEVALUE(TEXT(Feiertage!$C$7,"TT.MM.JJJJ")),
   "Ostermontag",
   IF(
      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7,"So",""))))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
      DATEVALUE(A32&amp;"."&amp;MONTH(1&amp;MID(CELL("dateiname",$A$1),FIND("]",CELL("dateiname",$A$1))+1,255))&amp;"."&amp;Januar!$C$6) = DATEVALUE(TEXT(Feiertage!$C$6,"TT.MM.JJJJ")),
      "Karfreitag",
   IF(
   DATEVALUE(A32&amp;"."&amp;MONTH(1&amp;MID(CELL("dateiname",$A$1),FIND("]",CELL("dateiname",$A$1))+1,255))&amp;"."&amp;Januar!$C$6) = DATEVALUE(TEXT(Feiertage!$C$7,"TT.MM.JJJJ")),
   "Ostermontag",
   IF(
      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
      DATEVALUE(A33&amp;"."&amp;MONTH(1&amp;MID(CELL("dateiname",$A$1),FIND("]",CELL("dateiname",$A$1))+1,255))&amp;"."&amp;Januar!$C$6) = DATEVALUE(TEXT(Feiertage!$C$6,"TT.MM.JJJJ")),
      "Karfreitag",
   IF(
   DATEVALUE(A33&amp;"."&amp;MONTH(1&amp;MID(CELL("dateiname",$A$1),FIND("]",CELL("dateiname",$A$1))+1,255))&amp;"."&amp;Januar!$C$6) = DATEVALUE(TEXT(Feiertage!$C$7,"TT.MM.JJJJ")),
   "Ostermontag",
   IF(
      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
      DATEVALUE(A34&amp;"."&amp;MONTH(1&amp;MID(CELL("dateiname",$A$1),FIND("]",CELL("dateiname",$A$1))+1,255))&amp;"."&amp;Januar!$C$6) = DATEVALUE(TEXT(Feiertage!$C$6,"TT.MM.JJJJ")),
      "Karfreitag",
   IF(
   DATEVALUE(A34&amp;"."&amp;MONTH(1&amp;MID(CELL("dateiname",$A$1),FIND("]",CELL("dateiname",$A$1))+1,255))&amp;"."&amp;Januar!$C$6) = DATEVALUE(TEXT(Feiertage!$C$7,"TT.MM.JJJJ")),
   "Ostermontag",
   IF(
      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7,"So",""))))</f>
        <v>Sa</v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
      DATEVALUE(A35&amp;"."&amp;MONTH(1&amp;MID(CELL("dateiname",$A$1),FIND("]",CELL("dateiname",$A$1))+1,255))&amp;"."&amp;Januar!$C$6) = DATEVALUE(TEXT(Feiertage!$C$6,"TT.MM.JJJJ")),
      "Karfreitag",
   IF(
   DATEVALUE(A35&amp;"."&amp;MONTH(1&amp;MID(CELL("dateiname",$A$1),FIND("]",CELL("dateiname",$A$1))+1,255))&amp;"."&amp;Januar!$C$6) = DATEVALUE(TEXT(Feiertage!$C$7,"TT.MM.JJJJ")),
   "Ostermontag",
   IF(
      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7,"So",""))))</f>
        <v>So</v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
      DATEVALUE(A36&amp;"."&amp;MONTH(1&amp;MID(CELL("dateiname",$A$1),FIND("]",CELL("dateiname",$A$1))+1,255))&amp;"."&amp;Januar!$C$6) = DATEVALUE(TEXT(Feiertage!$C$6,"TT.MM.JJJJ")),
      "Karfreitag",
   IF(
   DATEVALUE(A36&amp;"."&amp;MONTH(1&amp;MID(CELL("dateiname",$A$1),FIND("]",CELL("dateiname",$A$1))+1,255))&amp;"."&amp;Januar!$C$6) = DATEVALUE(TEXT(Feiertage!$C$7,"TT.MM.JJJJ")),
   "Ostermontag",
   IF(
      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
      DATEVALUE(A37&amp;"."&amp;MONTH(1&amp;MID(CELL("dateiname",$A$1),FIND("]",CELL("dateiname",$A$1))+1,255))&amp;"."&amp;Januar!$C$6) = DATEVALUE(TEXT(Feiertage!$C$6,"TT.MM.JJJJ")),
      "Karfreitag",
   IF(
   DATEVALUE(A37&amp;"."&amp;MONTH(1&amp;MID(CELL("dateiname",$A$1),FIND("]",CELL("dateiname",$A$1))+1,255))&amp;"."&amp;Januar!$C$6) = DATEVALUE(TEXT(Feiertage!$C$7,"TT.MM.JJJJ")),
   "Ostermontag",
   IF(
      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
      DATEVALUE(A38&amp;"."&amp;MONTH(1&amp;MID(CELL("dateiname",$A$1),FIND("]",CELL("dateiname",$A$1))+1,255))&amp;"."&amp;Januar!$C$6) = DATEVALUE(TEXT(Feiertage!$C$6,"TT.MM.JJJJ")),
      "Karfreitag",
   IF(
   DATEVALUE(A38&amp;"."&amp;MONTH(1&amp;MID(CELL("dateiname",$A$1),FIND("]",CELL("dateiname",$A$1))+1,255))&amp;"."&amp;Januar!$C$6) = DATEVALUE(TEXT(Feiertage!$C$7,"TT.MM.JJJJ")),
   "Ostermontag",
   IF(
      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7,"So",""))))</f>
        <v/>
      </c>
      <c r="J38" s="10"/>
      <c r="K38" s="1"/>
      <c r="L38" s="1"/>
    </row>
    <row r="39" spans="1:12" ht="13.5" thickBot="1" x14ac:dyDescent="0.25">
      <c r="A39" s="51" t="s">
        <v>34</v>
      </c>
      <c r="B39" s="44"/>
      <c r="C39" s="54"/>
      <c r="D39" s="29"/>
      <c r="E39" s="52"/>
      <c r="F39" s="26" t="str">
        <f t="shared" si="2"/>
        <v/>
      </c>
      <c r="G39" s="34" t="str">
        <f t="shared" si="0"/>
        <v/>
      </c>
      <c r="H39" s="34" t="str">
        <f t="shared" si="1"/>
        <v/>
      </c>
      <c r="I39" s="18" t="str">
        <f ca="1">IF(
      DATEVALUE(A39&amp;"."&amp;MONTH(1&amp;MID(CELL("dateiname",$A$1),FIND("]",CELL("dateiname",$A$1))+1,255))&amp;"."&amp;Januar!$C$6) = DATEVALUE(TEXT(Feiertage!$C$6,"TT.MM.JJJJ")),
      "Karfreitag",
   IF(
   DATEVALUE(A39&amp;"."&amp;MONTH(1&amp;MID(CELL("dateiname",$A$1),FIND("]",CELL("dateiname",$A$1))+1,255))&amp;"."&amp;Januar!$C$6) = DATEVALUE(TEXT(Feiertage!$C$7,"TT.MM.JJJJ")),
   "Ostermontag",
   IF(
  AND(
    DATEVALUE(A39&amp;"."&amp;MONTH(1&amp;MID(CELL("dateiname",$A$1),FIND("]",CELL("dateiname",$A$1))+1,255))&amp;"."&amp;Januar!$C$6) = DATEVALUE(TEXT(Feiertage!$C$9,"TT.MM.JJJJ")),
    WEEKDAY(Feiertage!$C$9,2) &lt; 6
  ),
  "Christi Himmelfahrt",
   IF(
      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7,"So","")))))</f>
        <v/>
      </c>
      <c r="J39" s="10"/>
      <c r="K39" s="1"/>
      <c r="L39" s="1"/>
    </row>
    <row r="40" spans="1:12" ht="13.5" thickBot="1" x14ac:dyDescent="0.25">
      <c r="A40" s="1"/>
      <c r="B40" s="1"/>
      <c r="C40" s="1"/>
      <c r="D40" s="1"/>
      <c r="E40" s="1"/>
      <c r="I40" s="12"/>
      <c r="J40" s="1"/>
      <c r="K40" s="1"/>
      <c r="L40" s="1"/>
    </row>
    <row r="41" spans="1:12" ht="13.5" thickBot="1" x14ac:dyDescent="0.25">
      <c r="A41" s="1"/>
      <c r="D41" s="17"/>
      <c r="E41" s="17"/>
      <c r="F41" s="9"/>
      <c r="G41" s="16" t="s">
        <v>51</v>
      </c>
      <c r="H41" s="35">
        <f>SUM(H10:H39)</f>
        <v>0</v>
      </c>
      <c r="I41" s="39" t="s">
        <v>61</v>
      </c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März!H43+H41</f>
        <v>0</v>
      </c>
      <c r="I42" t="s">
        <v>43</v>
      </c>
      <c r="J42" s="1"/>
      <c r="K42" s="1"/>
      <c r="L42" s="1"/>
    </row>
    <row r="43" spans="1:12" x14ac:dyDescent="0.2">
      <c r="A43" s="1"/>
      <c r="I43" s="1"/>
      <c r="J43" s="1"/>
      <c r="K43" s="1"/>
      <c r="L43" s="1"/>
    </row>
    <row r="44" spans="1:12" x14ac:dyDescent="0.2">
      <c r="A44" s="1"/>
      <c r="B44" s="105">
        <f ca="1">TODAY()</f>
        <v>43857</v>
      </c>
      <c r="C44" s="106"/>
      <c r="I44" s="1"/>
      <c r="J44" s="1"/>
      <c r="K44" s="1"/>
      <c r="L44" s="1"/>
    </row>
    <row r="45" spans="1:12" x14ac:dyDescent="0.2">
      <c r="A45" s="1"/>
      <c r="B45" s="1"/>
      <c r="C45" s="1"/>
      <c r="D45" s="1"/>
      <c r="E45" s="1"/>
      <c r="F45" s="11" t="s">
        <v>36</v>
      </c>
      <c r="G45" s="1"/>
      <c r="H45" s="1"/>
      <c r="I45" s="1"/>
      <c r="J45" s="1"/>
      <c r="K45" s="1"/>
      <c r="L45" s="1"/>
    </row>
    <row r="46" spans="1:12" x14ac:dyDescent="0.2">
      <c r="A46" s="1"/>
      <c r="B46" s="1" t="s">
        <v>37</v>
      </c>
      <c r="C46" s="1"/>
      <c r="D46" s="1"/>
      <c r="E46" s="1"/>
      <c r="F46" s="1" t="s">
        <v>38</v>
      </c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03"/>
      <c r="C48" s="104"/>
      <c r="D48" s="17"/>
      <c r="E48" s="17"/>
      <c r="F48" s="17"/>
      <c r="G48" s="17"/>
      <c r="H48" s="17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1" t="s">
        <v>36</v>
      </c>
      <c r="G49" s="1"/>
      <c r="H49" s="1"/>
      <c r="I49" s="1"/>
      <c r="J49" s="1"/>
      <c r="K49" s="1"/>
      <c r="L49" s="1"/>
    </row>
    <row r="50" spans="1:12" x14ac:dyDescent="0.2">
      <c r="A50" s="1"/>
      <c r="B50" s="1" t="s">
        <v>37</v>
      </c>
      <c r="C50" s="1"/>
      <c r="D50" s="1"/>
      <c r="E50" s="1"/>
      <c r="F50" s="1" t="s">
        <v>39</v>
      </c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sheet="1" objects="1" scenarios="1" formatCells="0" selectLockedCells="1"/>
  <mergeCells count="5">
    <mergeCell ref="B8:E8"/>
    <mergeCell ref="B9:C9"/>
    <mergeCell ref="D9:E9"/>
    <mergeCell ref="B44:C44"/>
    <mergeCell ref="B48:C48"/>
  </mergeCells>
  <conditionalFormatting sqref="H41:H42">
    <cfRule type="cellIs" dxfId="26" priority="4" stopIfTrue="1" operator="greaterThanOrEqual">
      <formula>0</formula>
    </cfRule>
  </conditionalFormatting>
  <conditionalFormatting sqref="I10:I39">
    <cfRule type="expression" dxfId="25" priority="1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4F3A4A-B52F-4188-9448-13FDA9131D7F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L53"/>
  <sheetViews>
    <sheetView showGridLines="0" zoomScaleNormal="100" workbookViewId="0">
      <selection activeCell="F10" sqref="F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62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
      DATEVALUE(A10&amp;"."&amp;MONTH(1&amp;MID(CELL("dateiname",$A$1),FIND("]",CELL("dateiname",$A$1))+1,255))&amp;"."&amp;Januar!$C$6) = DATEVALUE(TEXT(Feiertage!$C$6,"TT.MM.JJJJ")),
      "Karfreitag",
   IF(
   DATEVALUE(A10&amp;"."&amp;MONTH(1&amp;MID(CELL("dateiname",$A$1),FIND("]",CELL("dateiname",$A$1))+1,255))&amp;"."&amp;Januar!$C$6) = DATEVALUE(TEXT(Feiertage!$C$7,"TT.MM.JJJJ")),
   "Ostermontag",
   IF(
  AND(
    DATEVALUE(A10&amp;"."&amp;MONTH(1&amp;MID(CELL("dateiname",$A$1),FIND("]",CELL("dateiname",$A$1))+1,255))&amp;"."&amp;Januar!$C$6) = DATEVALUE(TEXT(Feiertage!$C$9,"TT.MM.JJJJ")),
    WEEKDAY(Feiertage!$C$9,2) &lt; 6
  ),
  "Christi Himmelfahrt",
     IF(
  AND(
    DATEVALUE(A10&amp;"."&amp;MONTH(1&amp;MID(CELL("dateiname",$A$1),FIND("]",CELL("dateiname",$A$1))+1,255))&amp;"."&amp;Januar!$C$6) = DATEVALUE(TEXT(Feiertage!$C$10,"TT.MM.JJJJ")),
    WEEKDAY(Feiertage!$C$10,2) &lt; 6
  ),
  "Pfingstmontag",
   IF(
      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7,"So","Tag der Arbeit")))))
   )</f>
        <v>Tag der Arbeit</v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
      DATEVALUE(A11&amp;"."&amp;MONTH(1&amp;MID(CELL("dateiname",$A$1),FIND("]",CELL("dateiname",$A$1))+1,255))&amp;"."&amp;Januar!$C$6) = DATEVALUE(TEXT(Feiertage!$C$6,"TT.MM.JJJJ")),
      "Karfreitag",
   IF(
   DATEVALUE(A11&amp;"."&amp;MONTH(1&amp;MID(CELL("dateiname",$A$1),FIND("]",CELL("dateiname",$A$1))+1,255))&amp;"."&amp;Januar!$C$6) = DATEVALUE(TEXT(Feiertage!$C$7,"TT.MM.JJJJ")),
   "Ostermontag",
   IF(
  AND(
    DATEVALUE(A11&amp;"."&amp;MONTH(1&amp;MID(CELL("dateiname",$A$1),FIND("]",CELL("dateiname",$A$1))+1,255))&amp;"."&amp;Januar!$C$6) = DATEVALUE(TEXT(Feiertage!$C$9,"TT.MM.JJJJ")),
    WEEKDAY(Feiertage!$C$9,2) &lt; 6
  ),
  "Christi Himmelfahrt",
     IF(
  AND(
    DATEVALUE(A11&amp;"."&amp;MONTH(1&amp;MID(CELL("dateiname",$A$1),FIND("]",CELL("dateiname",$A$1))+1,255))&amp;"."&amp;Januar!$C$6) = DATEVALUE(TEXT(Feiertage!$C$10,"TT.MM.JJJJ")),
    WEEKDAY(Feiertage!$C$10,2) &lt; 6
  ),
  "Pfingstmontag",
   IF(
      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7,"So","")))))
   )</f>
        <v>Sa</v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
      DATEVALUE(A12&amp;"."&amp;MONTH(1&amp;MID(CELL("dateiname",$A$1),FIND("]",CELL("dateiname",$A$1))+1,255))&amp;"."&amp;Januar!$C$6) = DATEVALUE(TEXT(Feiertage!$C$6,"TT.MM.JJJJ")),
      "Karfreitag",
   IF(
   DATEVALUE(A12&amp;"."&amp;MONTH(1&amp;MID(CELL("dateiname",$A$1),FIND("]",CELL("dateiname",$A$1))+1,255))&amp;"."&amp;Januar!$C$6) = DATEVALUE(TEXT(Feiertage!$C$7,"TT.MM.JJJJ")),
   "Ostermontag",
   IF(
  AND(
    DATEVALUE(A12&amp;"."&amp;MONTH(1&amp;MID(CELL("dateiname",$A$1),FIND("]",CELL("dateiname",$A$1))+1,255))&amp;"."&amp;Januar!$C$6) = DATEVALUE(TEXT(Feiertage!$C$9,"TT.MM.JJJJ")),
    WEEKDAY(Feiertage!$C$9,2) &lt; 6
  ),
  "Christi Himmelfahrt",
     IF(
  AND(
    DATEVALUE(A12&amp;"."&amp;MONTH(1&amp;MID(CELL("dateiname",$A$1),FIND("]",CELL("dateiname",$A$1))+1,255))&amp;"."&amp;Januar!$C$6) = DATEVALUE(TEXT(Feiertage!$C$10,"TT.MM.JJJJ")),
    WEEKDAY(Feiertage!$C$10,2) &lt; 6
  ),
  "Pfingstmontag",
   IF(
      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7,"So","")))))
   )</f>
        <v>So</v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
      DATEVALUE(A13&amp;"."&amp;MONTH(1&amp;MID(CELL("dateiname",$A$1),FIND("]",CELL("dateiname",$A$1))+1,255))&amp;"."&amp;Januar!$C$6) = DATEVALUE(TEXT(Feiertage!$C$6,"TT.MM.JJJJ")),
      "Karfreitag",
   IF(
   DATEVALUE(A13&amp;"."&amp;MONTH(1&amp;MID(CELL("dateiname",$A$1),FIND("]",CELL("dateiname",$A$1))+1,255))&amp;"."&amp;Januar!$C$6) = DATEVALUE(TEXT(Feiertage!$C$7,"TT.MM.JJJJ")),
   "Ostermontag",
   IF(
  AND(
    DATEVALUE(A13&amp;"."&amp;MONTH(1&amp;MID(CELL("dateiname",$A$1),FIND("]",CELL("dateiname",$A$1))+1,255))&amp;"."&amp;Januar!$C$6) = DATEVALUE(TEXT(Feiertage!$C$9,"TT.MM.JJJJ")),
    WEEKDAY(Feiertage!$C$9,2) &lt; 6
  ),
  "Christi Himmelfahrt",
     IF(
  AND(
    DATEVALUE(A13&amp;"."&amp;MONTH(1&amp;MID(CELL("dateiname",$A$1),FIND("]",CELL("dateiname",$A$1))+1,255))&amp;"."&amp;Januar!$C$6) = DATEVALUE(TEXT(Feiertage!$C$10,"TT.MM.JJJJ")),
    WEEKDAY(Feiertage!$C$10,2) &lt; 6
  ),
  "Pfingstmontag",
   IF(
      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7,"So","")))))
   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
      DATEVALUE(A14&amp;"."&amp;MONTH(1&amp;MID(CELL("dateiname",$A$1),FIND("]",CELL("dateiname",$A$1))+1,255))&amp;"."&amp;Januar!$C$6) = DATEVALUE(TEXT(Feiertage!$C$6,"TT.MM.JJJJ")),
      "Karfreitag",
   IF(
   DATEVALUE(A14&amp;"."&amp;MONTH(1&amp;MID(CELL("dateiname",$A$1),FIND("]",CELL("dateiname",$A$1))+1,255))&amp;"."&amp;Januar!$C$6) = DATEVALUE(TEXT(Feiertage!$C$7,"TT.MM.JJJJ")),
   "Ostermontag",
   IF(
  AND(
    DATEVALUE(A14&amp;"."&amp;MONTH(1&amp;MID(CELL("dateiname",$A$1),FIND("]",CELL("dateiname",$A$1))+1,255))&amp;"."&amp;Januar!$C$6) = DATEVALUE(TEXT(Feiertage!$C$9,"TT.MM.JJJJ")),
    WEEKDAY(Feiertage!$C$9,2) &lt; 6
  ),
  "Christi Himmelfahrt",
     IF(
  AND(
    DATEVALUE(A14&amp;"."&amp;MONTH(1&amp;MID(CELL("dateiname",$A$1),FIND("]",CELL("dateiname",$A$1))+1,255))&amp;"."&amp;Januar!$C$6) = DATEVALUE(TEXT(Feiertage!$C$10,"TT.MM.JJJJ")),
    WEEKDAY(Feiertage!$C$10,2) &lt; 6
  ),
  "Pfingstmontag",
   IF(
      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7,"So","")))))
   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
      DATEVALUE(A15&amp;"."&amp;MONTH(1&amp;MID(CELL("dateiname",$A$1),FIND("]",CELL("dateiname",$A$1))+1,255))&amp;"."&amp;Januar!$C$6) = DATEVALUE(TEXT(Feiertage!$C$6,"TT.MM.JJJJ")),
      "Karfreitag",
   IF(
   DATEVALUE(A15&amp;"."&amp;MONTH(1&amp;MID(CELL("dateiname",$A$1),FIND("]",CELL("dateiname",$A$1))+1,255))&amp;"."&amp;Januar!$C$6) = DATEVALUE(TEXT(Feiertage!$C$7,"TT.MM.JJJJ")),
   "Ostermontag",
   IF(
  AND(
    DATEVALUE(A15&amp;"."&amp;MONTH(1&amp;MID(CELL("dateiname",$A$1),FIND("]",CELL("dateiname",$A$1))+1,255))&amp;"."&amp;Januar!$C$6) = DATEVALUE(TEXT(Feiertage!$C$9,"TT.MM.JJJJ")),
    WEEKDAY(Feiertage!$C$9,2) &lt; 6
  ),
  "Christi Himmelfahrt",
     IF(
  AND(
    DATEVALUE(A15&amp;"."&amp;MONTH(1&amp;MID(CELL("dateiname",$A$1),FIND("]",CELL("dateiname",$A$1))+1,255))&amp;"."&amp;Januar!$C$6) = DATEVALUE(TEXT(Feiertage!$C$10,"TT.MM.JJJJ")),
    WEEKDAY(Feiertage!$C$10,2) &lt; 6
  ),
  "Pfingstmontag",
   IF(
      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7,"So","")))))
   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
      DATEVALUE(A16&amp;"."&amp;MONTH(1&amp;MID(CELL("dateiname",$A$1),FIND("]",CELL("dateiname",$A$1))+1,255))&amp;"."&amp;Januar!$C$6) = DATEVALUE(TEXT(Feiertage!$C$6,"TT.MM.JJJJ")),
      "Karfreitag",
   IF(
   DATEVALUE(A16&amp;"."&amp;MONTH(1&amp;MID(CELL("dateiname",$A$1),FIND("]",CELL("dateiname",$A$1))+1,255))&amp;"."&amp;Januar!$C$6) = DATEVALUE(TEXT(Feiertage!$C$7,"TT.MM.JJJJ")),
   "Ostermontag",
   IF(
  AND(
    DATEVALUE(A16&amp;"."&amp;MONTH(1&amp;MID(CELL("dateiname",$A$1),FIND("]",CELL("dateiname",$A$1))+1,255))&amp;"."&amp;Januar!$C$6) = DATEVALUE(TEXT(Feiertage!$C$9,"TT.MM.JJJJ")),
    WEEKDAY(Feiertage!$C$9,2) &lt; 6
  ),
  "Christi Himmelfahrt",
     IF(
  AND(
    DATEVALUE(A16&amp;"."&amp;MONTH(1&amp;MID(CELL("dateiname",$A$1),FIND("]",CELL("dateiname",$A$1))+1,255))&amp;"."&amp;Januar!$C$6) = DATEVALUE(TEXT(Feiertage!$C$10,"TT.MM.JJJJ")),
    WEEKDAY(Feiertage!$C$10,2) &lt; 6
  ),
  "Pfingstmontag",
   IF(
      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7,"So","")))))
   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
      DATEVALUE(A17&amp;"."&amp;MONTH(1&amp;MID(CELL("dateiname",$A$1),FIND("]",CELL("dateiname",$A$1))+1,255))&amp;"."&amp;Januar!$C$6) = DATEVALUE(TEXT(Feiertage!$C$6,"TT.MM.JJJJ")),
      "Karfreitag",
   IF(
   DATEVALUE(A17&amp;"."&amp;MONTH(1&amp;MID(CELL("dateiname",$A$1),FIND("]",CELL("dateiname",$A$1))+1,255))&amp;"."&amp;Januar!$C$6) = DATEVALUE(TEXT(Feiertage!$C$7,"TT.MM.JJJJ")),
   "Ostermontag",
   IF(
  AND(
    DATEVALUE(A17&amp;"."&amp;MONTH(1&amp;MID(CELL("dateiname",$A$1),FIND("]",CELL("dateiname",$A$1))+1,255))&amp;"."&amp;Januar!$C$6) = DATEVALUE(TEXT(Feiertage!$C$9,"TT.MM.JJJJ")),
    WEEKDAY(Feiertage!$C$9,2) &lt; 6
  ),
  "Christi Himmelfahrt",
     IF(
  AND(
    DATEVALUE(A17&amp;"."&amp;MONTH(1&amp;MID(CELL("dateiname",$A$1),FIND("]",CELL("dateiname",$A$1))+1,255))&amp;"."&amp;Januar!$C$6) = DATEVALUE(TEXT(Feiertage!$C$10,"TT.MM.JJJJ")),
    WEEKDAY(Feiertage!$C$10,2) &lt; 6
  ),
  "Pfingstmontag",
   IF(
      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7,"So","")))))
   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
      DATEVALUE(A18&amp;"."&amp;MONTH(1&amp;MID(CELL("dateiname",$A$1),FIND("]",CELL("dateiname",$A$1))+1,255))&amp;"."&amp;Januar!$C$6) = DATEVALUE(TEXT(Feiertage!$C$6,"TT.MM.JJJJ")),
      "Karfreitag",
   IF(
   DATEVALUE(A18&amp;"."&amp;MONTH(1&amp;MID(CELL("dateiname",$A$1),FIND("]",CELL("dateiname",$A$1))+1,255))&amp;"."&amp;Januar!$C$6) = DATEVALUE(TEXT(Feiertage!$C$7,"TT.MM.JJJJ")),
   "Ostermontag",
   IF(
  AND(
    DATEVALUE(A18&amp;"."&amp;MONTH(1&amp;MID(CELL("dateiname",$A$1),FIND("]",CELL("dateiname",$A$1))+1,255))&amp;"."&amp;Januar!$C$6) = DATEVALUE(TEXT(Feiertage!$C$9,"TT.MM.JJJJ")),
    WEEKDAY(Feiertage!$C$9,2) &lt; 6
  ),
  "Christi Himmelfahrt",
     IF(
  AND(
    DATEVALUE(A18&amp;"."&amp;MONTH(1&amp;MID(CELL("dateiname",$A$1),FIND("]",CELL("dateiname",$A$1))+1,255))&amp;"."&amp;Januar!$C$6) = DATEVALUE(TEXT(Feiertage!$C$10,"TT.MM.JJJJ")),
    WEEKDAY(Feiertage!$C$10,2) &lt; 6
  ),
  "Pfingstmontag",
   IF(
      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7,"So","")))))
   )</f>
        <v>Sa</v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
      DATEVALUE(A19&amp;"."&amp;MONTH(1&amp;MID(CELL("dateiname",$A$1),FIND("]",CELL("dateiname",$A$1))+1,255))&amp;"."&amp;Januar!$C$6) = DATEVALUE(TEXT(Feiertage!$C$6,"TT.MM.JJJJ")),
      "Karfreitag",
   IF(
   DATEVALUE(A19&amp;"."&amp;MONTH(1&amp;MID(CELL("dateiname",$A$1),FIND("]",CELL("dateiname",$A$1))+1,255))&amp;"."&amp;Januar!$C$6) = DATEVALUE(TEXT(Feiertage!$C$7,"TT.MM.JJJJ")),
   "Ostermontag",
   IF(
  AND(
    DATEVALUE(A19&amp;"."&amp;MONTH(1&amp;MID(CELL("dateiname",$A$1),FIND("]",CELL("dateiname",$A$1))+1,255))&amp;"."&amp;Januar!$C$6) = DATEVALUE(TEXT(Feiertage!$C$9,"TT.MM.JJJJ")),
    WEEKDAY(Feiertage!$C$9,2) &lt; 6
  ),
  "Christi Himmelfahrt",
     IF(
  AND(
    DATEVALUE(A19&amp;"."&amp;MONTH(1&amp;MID(CELL("dateiname",$A$1),FIND("]",CELL("dateiname",$A$1))+1,255))&amp;"."&amp;Januar!$C$6) = DATEVALUE(TEXT(Feiertage!$C$10,"TT.MM.JJJJ")),
    WEEKDAY(Feiertage!$C$10,2) &lt; 6
  ),
  "Pfingstmontag",
   IF(
      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7,"So","")))))
   )</f>
        <v>So</v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
      DATEVALUE(A20&amp;"."&amp;MONTH(1&amp;MID(CELL("dateiname",$A$1),FIND("]",CELL("dateiname",$A$1))+1,255))&amp;"."&amp;Januar!$C$6) = DATEVALUE(TEXT(Feiertage!$C$6,"TT.MM.JJJJ")),
      "Karfreitag",
   IF(
   DATEVALUE(A20&amp;"."&amp;MONTH(1&amp;MID(CELL("dateiname",$A$1),FIND("]",CELL("dateiname",$A$1))+1,255))&amp;"."&amp;Januar!$C$6) = DATEVALUE(TEXT(Feiertage!$C$7,"TT.MM.JJJJ")),
   "Ostermontag",
   IF(
  AND(
    DATEVALUE(A20&amp;"."&amp;MONTH(1&amp;MID(CELL("dateiname",$A$1),FIND("]",CELL("dateiname",$A$1))+1,255))&amp;"."&amp;Januar!$C$6) = DATEVALUE(TEXT(Feiertage!$C$9,"TT.MM.JJJJ")),
    WEEKDAY(Feiertage!$C$9,2) &lt; 6
  ),
  "Christi Himmelfahrt",
     IF(
  AND(
    DATEVALUE(A20&amp;"."&amp;MONTH(1&amp;MID(CELL("dateiname",$A$1),FIND("]",CELL("dateiname",$A$1))+1,255))&amp;"."&amp;Januar!$C$6) = DATEVALUE(TEXT(Feiertage!$C$10,"TT.MM.JJJJ")),
    WEEKDAY(Feiertage!$C$10,2) &lt; 6
  ),
  "Pfingstmontag",
   IF(
      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7,"So","")))))
   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
      DATEVALUE(A21&amp;"."&amp;MONTH(1&amp;MID(CELL("dateiname",$A$1),FIND("]",CELL("dateiname",$A$1))+1,255))&amp;"."&amp;Januar!$C$6) = DATEVALUE(TEXT(Feiertage!$C$6,"TT.MM.JJJJ")),
      "Karfreitag",
   IF(
   DATEVALUE(A21&amp;"."&amp;MONTH(1&amp;MID(CELL("dateiname",$A$1),FIND("]",CELL("dateiname",$A$1))+1,255))&amp;"."&amp;Januar!$C$6) = DATEVALUE(TEXT(Feiertage!$C$7,"TT.MM.JJJJ")),
   "Ostermontag",
   IF(
  AND(
    DATEVALUE(A21&amp;"."&amp;MONTH(1&amp;MID(CELL("dateiname",$A$1),FIND("]",CELL("dateiname",$A$1))+1,255))&amp;"."&amp;Januar!$C$6) = DATEVALUE(TEXT(Feiertage!$C$9,"TT.MM.JJJJ")),
    WEEKDAY(Feiertage!$C$9,2) &lt; 6
  ),
  "Christi Himmelfahrt",
     IF(
  AND(
    DATEVALUE(A21&amp;"."&amp;MONTH(1&amp;MID(CELL("dateiname",$A$1),FIND("]",CELL("dateiname",$A$1))+1,255))&amp;"."&amp;Januar!$C$6) = DATEVALUE(TEXT(Feiertage!$C$10,"TT.MM.JJJJ")),
    WEEKDAY(Feiertage!$C$10,2) &lt; 6
  ),
  "Pfingstmontag",
   IF(
      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7,"So","")))))
   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
      DATEVALUE(A22&amp;"."&amp;MONTH(1&amp;MID(CELL("dateiname",$A$1),FIND("]",CELL("dateiname",$A$1))+1,255))&amp;"."&amp;Januar!$C$6) = DATEVALUE(TEXT(Feiertage!$C$6,"TT.MM.JJJJ")),
      "Karfreitag",
   IF(
   DATEVALUE(A22&amp;"."&amp;MONTH(1&amp;MID(CELL("dateiname",$A$1),FIND("]",CELL("dateiname",$A$1))+1,255))&amp;"."&amp;Januar!$C$6) = DATEVALUE(TEXT(Feiertage!$C$7,"TT.MM.JJJJ")),
   "Ostermontag",
   IF(
  AND(
    DATEVALUE(A22&amp;"."&amp;MONTH(1&amp;MID(CELL("dateiname",$A$1),FIND("]",CELL("dateiname",$A$1))+1,255))&amp;"."&amp;Januar!$C$6) = DATEVALUE(TEXT(Feiertage!$C$9,"TT.MM.JJJJ")),
    WEEKDAY(Feiertage!$C$9,2) &lt; 6
  ),
  "Christi Himmelfahrt",
     IF(
  AND(
    DATEVALUE(A22&amp;"."&amp;MONTH(1&amp;MID(CELL("dateiname",$A$1),FIND("]",CELL("dateiname",$A$1))+1,255))&amp;"."&amp;Januar!$C$6) = DATEVALUE(TEXT(Feiertage!$C$10,"TT.MM.JJJJ")),
    WEEKDAY(Feiertage!$C$10,2) &lt; 6
  ),
  "Pfingstmontag",
   IF(
      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7,"So","")))))
   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
      DATEVALUE(A23&amp;"."&amp;MONTH(1&amp;MID(CELL("dateiname",$A$1),FIND("]",CELL("dateiname",$A$1))+1,255))&amp;"."&amp;Januar!$C$6) = DATEVALUE(TEXT(Feiertage!$C$6,"TT.MM.JJJJ")),
      "Karfreitag",
   IF(
   DATEVALUE(A23&amp;"."&amp;MONTH(1&amp;MID(CELL("dateiname",$A$1),FIND("]",CELL("dateiname",$A$1))+1,255))&amp;"."&amp;Januar!$C$6) = DATEVALUE(TEXT(Feiertage!$C$7,"TT.MM.JJJJ")),
   "Ostermontag",
   IF(
  AND(
    DATEVALUE(A23&amp;"."&amp;MONTH(1&amp;MID(CELL("dateiname",$A$1),FIND("]",CELL("dateiname",$A$1))+1,255))&amp;"."&amp;Januar!$C$6) = DATEVALUE(TEXT(Feiertage!$C$9,"TT.MM.JJJJ")),
    WEEKDAY(Feiertage!$C$9,2) &lt; 6
  ),
  "Christi Himmelfahrt",
     IF(
  AND(
    DATEVALUE(A23&amp;"."&amp;MONTH(1&amp;MID(CELL("dateiname",$A$1),FIND("]",CELL("dateiname",$A$1))+1,255))&amp;"."&amp;Januar!$C$6) = DATEVALUE(TEXT(Feiertage!$C$10,"TT.MM.JJJJ")),
    WEEKDAY(Feiertage!$C$10,2) &lt; 6
  ),
  "Pfingstmontag",
   IF(
      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7,"So","")))))
   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
      DATEVALUE(A24&amp;"."&amp;MONTH(1&amp;MID(CELL("dateiname",$A$1),FIND("]",CELL("dateiname",$A$1))+1,255))&amp;"."&amp;Januar!$C$6) = DATEVALUE(TEXT(Feiertage!$C$6,"TT.MM.JJJJ")),
      "Karfreitag",
   IF(
   DATEVALUE(A24&amp;"."&amp;MONTH(1&amp;MID(CELL("dateiname",$A$1),FIND("]",CELL("dateiname",$A$1))+1,255))&amp;"."&amp;Januar!$C$6) = DATEVALUE(TEXT(Feiertage!$C$7,"TT.MM.JJJJ")),
   "Ostermontag",
   IF(
  AND(
    DATEVALUE(A24&amp;"."&amp;MONTH(1&amp;MID(CELL("dateiname",$A$1),FIND("]",CELL("dateiname",$A$1))+1,255))&amp;"."&amp;Januar!$C$6) = DATEVALUE(TEXT(Feiertage!$C$9,"TT.MM.JJJJ")),
    WEEKDAY(Feiertage!$C$9,2) &lt; 6
  ),
  "Christi Himmelfahrt",
     IF(
  AND(
    DATEVALUE(A24&amp;"."&amp;MONTH(1&amp;MID(CELL("dateiname",$A$1),FIND("]",CELL("dateiname",$A$1))+1,255))&amp;"."&amp;Januar!$C$6) = DATEVALUE(TEXT(Feiertage!$C$10,"TT.MM.JJJJ")),
    WEEKDAY(Feiertage!$C$10,2) &lt; 6
  ),
  "Pfingstmontag",
   IF(
      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7,"So","")))))
   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
      DATEVALUE(A25&amp;"."&amp;MONTH(1&amp;MID(CELL("dateiname",$A$1),FIND("]",CELL("dateiname",$A$1))+1,255))&amp;"."&amp;Januar!$C$6) = DATEVALUE(TEXT(Feiertage!$C$6,"TT.MM.JJJJ")),
      "Karfreitag",
   IF(
   DATEVALUE(A25&amp;"."&amp;MONTH(1&amp;MID(CELL("dateiname",$A$1),FIND("]",CELL("dateiname",$A$1))+1,255))&amp;"."&amp;Januar!$C$6) = DATEVALUE(TEXT(Feiertage!$C$7,"TT.MM.JJJJ")),
   "Ostermontag",
   IF(
  AND(
    DATEVALUE(A25&amp;"."&amp;MONTH(1&amp;MID(CELL("dateiname",$A$1),FIND("]",CELL("dateiname",$A$1))+1,255))&amp;"."&amp;Januar!$C$6) = DATEVALUE(TEXT(Feiertage!$C$9,"TT.MM.JJJJ")),
    WEEKDAY(Feiertage!$C$9,2) &lt; 6
  ),
  "Christi Himmelfahrt",
     IF(
  AND(
    DATEVALUE(A25&amp;"."&amp;MONTH(1&amp;MID(CELL("dateiname",$A$1),FIND("]",CELL("dateiname",$A$1))+1,255))&amp;"."&amp;Januar!$C$6) = DATEVALUE(TEXT(Feiertage!$C$10,"TT.MM.JJJJ")),
    WEEKDAY(Feiertage!$C$10,2) &lt; 6
  ),
  "Pfingstmontag",
   IF(
      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7,"So","")))))
   )</f>
        <v>Sa</v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
      DATEVALUE(A26&amp;"."&amp;MONTH(1&amp;MID(CELL("dateiname",$A$1),FIND("]",CELL("dateiname",$A$1))+1,255))&amp;"."&amp;Januar!$C$6) = DATEVALUE(TEXT(Feiertage!$C$6,"TT.MM.JJJJ")),
      "Karfreitag",
   IF(
   DATEVALUE(A26&amp;"."&amp;MONTH(1&amp;MID(CELL("dateiname",$A$1),FIND("]",CELL("dateiname",$A$1))+1,255))&amp;"."&amp;Januar!$C$6) = DATEVALUE(TEXT(Feiertage!$C$7,"TT.MM.JJJJ")),
   "Ostermontag",
   IF(
  AND(
    DATEVALUE(A26&amp;"."&amp;MONTH(1&amp;MID(CELL("dateiname",$A$1),FIND("]",CELL("dateiname",$A$1))+1,255))&amp;"."&amp;Januar!$C$6) = DATEVALUE(TEXT(Feiertage!$C$9,"TT.MM.JJJJ")),
    WEEKDAY(Feiertage!$C$9,2) &lt; 6
  ),
  "Christi Himmelfahrt",
     IF(
  AND(
    DATEVALUE(A26&amp;"."&amp;MONTH(1&amp;MID(CELL("dateiname",$A$1),FIND("]",CELL("dateiname",$A$1))+1,255))&amp;"."&amp;Januar!$C$6) = DATEVALUE(TEXT(Feiertage!$C$10,"TT.MM.JJJJ")),
    WEEKDAY(Feiertage!$C$10,2) &lt; 6
  ),
  "Pfingstmontag",
   IF(
      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7,"So","")))))
   )</f>
        <v>So</v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
      DATEVALUE(A27&amp;"."&amp;MONTH(1&amp;MID(CELL("dateiname",$A$1),FIND("]",CELL("dateiname",$A$1))+1,255))&amp;"."&amp;Januar!$C$6) = DATEVALUE(TEXT(Feiertage!$C$6,"TT.MM.JJJJ")),
      "Karfreitag",
   IF(
   DATEVALUE(A27&amp;"."&amp;MONTH(1&amp;MID(CELL("dateiname",$A$1),FIND("]",CELL("dateiname",$A$1))+1,255))&amp;"."&amp;Januar!$C$6) = DATEVALUE(TEXT(Feiertage!$C$7,"TT.MM.JJJJ")),
   "Ostermontag",
   IF(
  AND(
    DATEVALUE(A27&amp;"."&amp;MONTH(1&amp;MID(CELL("dateiname",$A$1),FIND("]",CELL("dateiname",$A$1))+1,255))&amp;"."&amp;Januar!$C$6) = DATEVALUE(TEXT(Feiertage!$C$9,"TT.MM.JJJJ")),
    WEEKDAY(Feiertage!$C$9,2) &lt; 6
  ),
  "Christi Himmelfahrt",
     IF(
  AND(
    DATEVALUE(A27&amp;"."&amp;MONTH(1&amp;MID(CELL("dateiname",$A$1),FIND("]",CELL("dateiname",$A$1))+1,255))&amp;"."&amp;Januar!$C$6) = DATEVALUE(TEXT(Feiertage!$C$10,"TT.MM.JJJJ")),
    WEEKDAY(Feiertage!$C$10,2) &lt; 6
  ),
  "Pfingstmontag",
   IF(
      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7,"So","")))))
   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
      DATEVALUE(A28&amp;"."&amp;MONTH(1&amp;MID(CELL("dateiname",$A$1),FIND("]",CELL("dateiname",$A$1))+1,255))&amp;"."&amp;Januar!$C$6) = DATEVALUE(TEXT(Feiertage!$C$6,"TT.MM.JJJJ")),
      "Karfreitag",
   IF(
   DATEVALUE(A28&amp;"."&amp;MONTH(1&amp;MID(CELL("dateiname",$A$1),FIND("]",CELL("dateiname",$A$1))+1,255))&amp;"."&amp;Januar!$C$6) = DATEVALUE(TEXT(Feiertage!$C$7,"TT.MM.JJJJ")),
   "Ostermontag",
   IF(
  AND(
    DATEVALUE(A28&amp;"."&amp;MONTH(1&amp;MID(CELL("dateiname",$A$1),FIND("]",CELL("dateiname",$A$1))+1,255))&amp;"."&amp;Januar!$C$6) = DATEVALUE(TEXT(Feiertage!$C$9,"TT.MM.JJJJ")),
    WEEKDAY(Feiertage!$C$9,2) &lt; 6
  ),
  "Christi Himmelfahrt",
     IF(
  AND(
    DATEVALUE(A28&amp;"."&amp;MONTH(1&amp;MID(CELL("dateiname",$A$1),FIND("]",CELL("dateiname",$A$1))+1,255))&amp;"."&amp;Januar!$C$6) = DATEVALUE(TEXT(Feiertage!$C$10,"TT.MM.JJJJ")),
    WEEKDAY(Feiertage!$C$10,2) &lt; 6
  ),
  "Pfingstmontag",
   IF(
      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7,"So","")))))
   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
      DATEVALUE(A29&amp;"."&amp;MONTH(1&amp;MID(CELL("dateiname",$A$1),FIND("]",CELL("dateiname",$A$1))+1,255))&amp;"."&amp;Januar!$C$6) = DATEVALUE(TEXT(Feiertage!$C$6,"TT.MM.JJJJ")),
      "Karfreitag",
   IF(
   DATEVALUE(A29&amp;"."&amp;MONTH(1&amp;MID(CELL("dateiname",$A$1),FIND("]",CELL("dateiname",$A$1))+1,255))&amp;"."&amp;Januar!$C$6) = DATEVALUE(TEXT(Feiertage!$C$7,"TT.MM.JJJJ")),
   "Ostermontag",
   IF(
  AND(
    DATEVALUE(A29&amp;"."&amp;MONTH(1&amp;MID(CELL("dateiname",$A$1),FIND("]",CELL("dateiname",$A$1))+1,255))&amp;"."&amp;Januar!$C$6) = DATEVALUE(TEXT(Feiertage!$C$9,"TT.MM.JJJJ")),
    WEEKDAY(Feiertage!$C$9,2) &lt; 6
  ),
  "Christi Himmelfahrt",
     IF(
  AND(
    DATEVALUE(A29&amp;"."&amp;MONTH(1&amp;MID(CELL("dateiname",$A$1),FIND("]",CELL("dateiname",$A$1))+1,255))&amp;"."&amp;Januar!$C$6) = DATEVALUE(TEXT(Feiertage!$C$10,"TT.MM.JJJJ")),
    WEEKDAY(Feiertage!$C$10,2) &lt; 6
  ),
  "Pfingstmontag",
   IF(
      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7,"So","")))))
   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
      DATEVALUE(A30&amp;"."&amp;MONTH(1&amp;MID(CELL("dateiname",$A$1),FIND("]",CELL("dateiname",$A$1))+1,255))&amp;"."&amp;Januar!$C$6) = DATEVALUE(TEXT(Feiertage!$C$6,"TT.MM.JJJJ")),
      "Karfreitag",
   IF(
   DATEVALUE(A30&amp;"."&amp;MONTH(1&amp;MID(CELL("dateiname",$A$1),FIND("]",CELL("dateiname",$A$1))+1,255))&amp;"."&amp;Januar!$C$6) = DATEVALUE(TEXT(Feiertage!$C$7,"TT.MM.JJJJ")),
   "Ostermontag",
   IF(
  AND(
    DATEVALUE(A30&amp;"."&amp;MONTH(1&amp;MID(CELL("dateiname",$A$1),FIND("]",CELL("dateiname",$A$1))+1,255))&amp;"."&amp;Januar!$C$6) = DATEVALUE(TEXT(Feiertage!$C$9,"TT.MM.JJJJ")),
    WEEKDAY(Feiertage!$C$9,2) &lt; 6
  ),
  "Christi Himmelfahrt",
     IF(
  AND(
    DATEVALUE(A30&amp;"."&amp;MONTH(1&amp;MID(CELL("dateiname",$A$1),FIND("]",CELL("dateiname",$A$1))+1,255))&amp;"."&amp;Januar!$C$6) = DATEVALUE(TEXT(Feiertage!$C$10,"TT.MM.JJJJ")),
    WEEKDAY(Feiertage!$C$10,2) &lt; 6
  ),
  "Pfingstmontag",
   IF(
      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7,"So","")))))
   )</f>
        <v>Christi Himmelfahrt</v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
      DATEVALUE(A31&amp;"."&amp;MONTH(1&amp;MID(CELL("dateiname",$A$1),FIND("]",CELL("dateiname",$A$1))+1,255))&amp;"."&amp;Januar!$C$6) = DATEVALUE(TEXT(Feiertage!$C$6,"TT.MM.JJJJ")),
      "Karfreitag",
   IF(
   DATEVALUE(A31&amp;"."&amp;MONTH(1&amp;MID(CELL("dateiname",$A$1),FIND("]",CELL("dateiname",$A$1))+1,255))&amp;"."&amp;Januar!$C$6) = DATEVALUE(TEXT(Feiertage!$C$7,"TT.MM.JJJJ")),
   "Ostermontag",
   IF(
  AND(
    DATEVALUE(A31&amp;"."&amp;MONTH(1&amp;MID(CELL("dateiname",$A$1),FIND("]",CELL("dateiname",$A$1))+1,255))&amp;"."&amp;Januar!$C$6) = DATEVALUE(TEXT(Feiertage!$C$9,"TT.MM.JJJJ")),
    WEEKDAY(Feiertage!$C$9,2) &lt; 6
  ),
  "Christi Himmelfahrt",
     IF(
  AND(
    DATEVALUE(A31&amp;"."&amp;MONTH(1&amp;MID(CELL("dateiname",$A$1),FIND("]",CELL("dateiname",$A$1))+1,255))&amp;"."&amp;Januar!$C$6) = DATEVALUE(TEXT(Feiertage!$C$10,"TT.MM.JJJJ")),
    WEEKDAY(Feiertage!$C$10,2) &lt; 6
  ),
  "Pfingstmontag",
   IF(
      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7,"So","")))))
   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
      DATEVALUE(A32&amp;"."&amp;MONTH(1&amp;MID(CELL("dateiname",$A$1),FIND("]",CELL("dateiname",$A$1))+1,255))&amp;"."&amp;Januar!$C$6) = DATEVALUE(TEXT(Feiertage!$C$6,"TT.MM.JJJJ")),
      "Karfreitag",
   IF(
   DATEVALUE(A32&amp;"."&amp;MONTH(1&amp;MID(CELL("dateiname",$A$1),FIND("]",CELL("dateiname",$A$1))+1,255))&amp;"."&amp;Januar!$C$6) = DATEVALUE(TEXT(Feiertage!$C$7,"TT.MM.JJJJ")),
   "Ostermontag",
   IF(
  AND(
    DATEVALUE(A32&amp;"."&amp;MONTH(1&amp;MID(CELL("dateiname",$A$1),FIND("]",CELL("dateiname",$A$1))+1,255))&amp;"."&amp;Januar!$C$6) = DATEVALUE(TEXT(Feiertage!$C$9,"TT.MM.JJJJ")),
    WEEKDAY(Feiertage!$C$9,2) &lt; 6
  ),
  "Christi Himmelfahrt",
     IF(
  AND(
    DATEVALUE(A32&amp;"."&amp;MONTH(1&amp;MID(CELL("dateiname",$A$1),FIND("]",CELL("dateiname",$A$1))+1,255))&amp;"."&amp;Januar!$C$6) = DATEVALUE(TEXT(Feiertage!$C$10,"TT.MM.JJJJ")),
    WEEKDAY(Feiertage!$C$10,2) &lt; 6
  ),
  "Pfingstmontag",
   IF(
      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7,"So","")))))
   )</f>
        <v>Sa</v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
      DATEVALUE(A33&amp;"."&amp;MONTH(1&amp;MID(CELL("dateiname",$A$1),FIND("]",CELL("dateiname",$A$1))+1,255))&amp;"."&amp;Januar!$C$6) = DATEVALUE(TEXT(Feiertage!$C$6,"TT.MM.JJJJ")),
      "Karfreitag",
   IF(
   DATEVALUE(A33&amp;"."&amp;MONTH(1&amp;MID(CELL("dateiname",$A$1),FIND("]",CELL("dateiname",$A$1))+1,255))&amp;"."&amp;Januar!$C$6) = DATEVALUE(TEXT(Feiertage!$C$7,"TT.MM.JJJJ")),
   "Ostermontag",
   IF(
  AND(
    DATEVALUE(A33&amp;"."&amp;MONTH(1&amp;MID(CELL("dateiname",$A$1),FIND("]",CELL("dateiname",$A$1))+1,255))&amp;"."&amp;Januar!$C$6) = DATEVALUE(TEXT(Feiertage!$C$9,"TT.MM.JJJJ")),
    WEEKDAY(Feiertage!$C$9,2) &lt; 6
  ),
  "Christi Himmelfahrt",
     IF(
  AND(
    DATEVALUE(A33&amp;"."&amp;MONTH(1&amp;MID(CELL("dateiname",$A$1),FIND("]",CELL("dateiname",$A$1))+1,255))&amp;"."&amp;Januar!$C$6) = DATEVALUE(TEXT(Feiertage!$C$10,"TT.MM.JJJJ")),
    WEEKDAY(Feiertage!$C$10,2) &lt; 6
  ),
  "Pfingstmontag",
   IF(
      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7,"So","")))))
   )</f>
        <v>So</v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
      DATEVALUE(A34&amp;"."&amp;MONTH(1&amp;MID(CELL("dateiname",$A$1),FIND("]",CELL("dateiname",$A$1))+1,255))&amp;"."&amp;Januar!$C$6) = DATEVALUE(TEXT(Feiertage!$C$6,"TT.MM.JJJJ")),
      "Karfreitag",
   IF(
   DATEVALUE(A34&amp;"."&amp;MONTH(1&amp;MID(CELL("dateiname",$A$1),FIND("]",CELL("dateiname",$A$1))+1,255))&amp;"."&amp;Januar!$C$6) = DATEVALUE(TEXT(Feiertage!$C$7,"TT.MM.JJJJ")),
   "Ostermontag",
   IF(
  AND(
    DATEVALUE(A34&amp;"."&amp;MONTH(1&amp;MID(CELL("dateiname",$A$1),FIND("]",CELL("dateiname",$A$1))+1,255))&amp;"."&amp;Januar!$C$6) = DATEVALUE(TEXT(Feiertage!$C$9,"TT.MM.JJJJ")),
    WEEKDAY(Feiertage!$C$9,2) &lt; 6
  ),
  "Christi Himmelfahrt",
     IF(
  AND(
    DATEVALUE(A34&amp;"."&amp;MONTH(1&amp;MID(CELL("dateiname",$A$1),FIND("]",CELL("dateiname",$A$1))+1,255))&amp;"."&amp;Januar!$C$6) = DATEVALUE(TEXT(Feiertage!$C$10,"TT.MM.JJJJ")),
    WEEKDAY(Feiertage!$C$10,2) &lt; 6
  ),
  "Pfingstmontag",
   IF(
      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7,"So","")))))
   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
      DATEVALUE(A35&amp;"."&amp;MONTH(1&amp;MID(CELL("dateiname",$A$1),FIND("]",CELL("dateiname",$A$1))+1,255))&amp;"."&amp;Januar!$C$6) = DATEVALUE(TEXT(Feiertage!$C$6,"TT.MM.JJJJ")),
      "Karfreitag",
   IF(
   DATEVALUE(A35&amp;"."&amp;MONTH(1&amp;MID(CELL("dateiname",$A$1),FIND("]",CELL("dateiname",$A$1))+1,255))&amp;"."&amp;Januar!$C$6) = DATEVALUE(TEXT(Feiertage!$C$7,"TT.MM.JJJJ")),
   "Ostermontag",
   IF(
  AND(
    DATEVALUE(A35&amp;"."&amp;MONTH(1&amp;MID(CELL("dateiname",$A$1),FIND("]",CELL("dateiname",$A$1))+1,255))&amp;"."&amp;Januar!$C$6) = DATEVALUE(TEXT(Feiertage!$C$9,"TT.MM.JJJJ")),
    WEEKDAY(Feiertage!$C$9,2) &lt; 6
  ),
  "Christi Himmelfahrt",
     IF(
  AND(
    DATEVALUE(A35&amp;"."&amp;MONTH(1&amp;MID(CELL("dateiname",$A$1),FIND("]",CELL("dateiname",$A$1))+1,255))&amp;"."&amp;Januar!$C$6) = DATEVALUE(TEXT(Feiertage!$C$10,"TT.MM.JJJJ")),
    WEEKDAY(Feiertage!$C$10,2) &lt; 6
  ),
  "Pfingstmontag",
   IF(
      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7,"So","")))))
   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
      DATEVALUE(A36&amp;"."&amp;MONTH(1&amp;MID(CELL("dateiname",$A$1),FIND("]",CELL("dateiname",$A$1))+1,255))&amp;"."&amp;Januar!$C$6) = DATEVALUE(TEXT(Feiertage!$C$6,"TT.MM.JJJJ")),
      "Karfreitag",
   IF(
   DATEVALUE(A36&amp;"."&amp;MONTH(1&amp;MID(CELL("dateiname",$A$1),FIND("]",CELL("dateiname",$A$1))+1,255))&amp;"."&amp;Januar!$C$6) = DATEVALUE(TEXT(Feiertage!$C$7,"TT.MM.JJJJ")),
   "Ostermontag",
   IF(
  AND(
    DATEVALUE(A36&amp;"."&amp;MONTH(1&amp;MID(CELL("dateiname",$A$1),FIND("]",CELL("dateiname",$A$1))+1,255))&amp;"."&amp;Januar!$C$6) = DATEVALUE(TEXT(Feiertage!$C$9,"TT.MM.JJJJ")),
    WEEKDAY(Feiertage!$C$9,2) &lt; 6
  ),
  "Christi Himmelfahrt",
     IF(
  AND(
    DATEVALUE(A36&amp;"."&amp;MONTH(1&amp;MID(CELL("dateiname",$A$1),FIND("]",CELL("dateiname",$A$1))+1,255))&amp;"."&amp;Januar!$C$6) = DATEVALUE(TEXT(Feiertage!$C$10,"TT.MM.JJJJ")),
    WEEKDAY(Feiertage!$C$10,2) &lt; 6
  ),
  "Pfingstmontag",
   IF(
      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7,"So","")))))
   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
      DATEVALUE(A37&amp;"."&amp;MONTH(1&amp;MID(CELL("dateiname",$A$1),FIND("]",CELL("dateiname",$A$1))+1,255))&amp;"."&amp;Januar!$C$6) = DATEVALUE(TEXT(Feiertage!$C$6,"TT.MM.JJJJ")),
      "Karfreitag",
   IF(
   DATEVALUE(A37&amp;"."&amp;MONTH(1&amp;MID(CELL("dateiname",$A$1),FIND("]",CELL("dateiname",$A$1))+1,255))&amp;"."&amp;Januar!$C$6) = DATEVALUE(TEXT(Feiertage!$C$7,"TT.MM.JJJJ")),
   "Ostermontag",
   IF(
  AND(
    DATEVALUE(A37&amp;"."&amp;MONTH(1&amp;MID(CELL("dateiname",$A$1),FIND("]",CELL("dateiname",$A$1))+1,255))&amp;"."&amp;Januar!$C$6) = DATEVALUE(TEXT(Feiertage!$C$9,"TT.MM.JJJJ")),
    WEEKDAY(Feiertage!$C$9,2) &lt; 6
  ),
  "Christi Himmelfahrt",
     IF(
  AND(
    DATEVALUE(A37&amp;"."&amp;MONTH(1&amp;MID(CELL("dateiname",$A$1),FIND("]",CELL("dateiname",$A$1))+1,255))&amp;"."&amp;Januar!$C$6) = DATEVALUE(TEXT(Feiertage!$C$10,"TT.MM.JJJJ")),
    WEEKDAY(Feiertage!$C$10,2) &lt; 6
  ),
  "Pfingstmontag",
   IF(
      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7,"So","")))))
   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
      DATEVALUE(A38&amp;"."&amp;MONTH(1&amp;MID(CELL("dateiname",$A$1),FIND("]",CELL("dateiname",$A$1))+1,255))&amp;"."&amp;Januar!$C$6) = DATEVALUE(TEXT(Feiertage!$C$6,"TT.MM.JJJJ")),
      "Karfreitag",
   IF(
   DATEVALUE(A38&amp;"."&amp;MONTH(1&amp;MID(CELL("dateiname",$A$1),FIND("]",CELL("dateiname",$A$1))+1,255))&amp;"."&amp;Januar!$C$6) = DATEVALUE(TEXT(Feiertage!$C$7,"TT.MM.JJJJ")),
   "Ostermontag",
   IF(
  AND(
    DATEVALUE(A38&amp;"."&amp;MONTH(1&amp;MID(CELL("dateiname",$A$1),FIND("]",CELL("dateiname",$A$1))+1,255))&amp;"."&amp;Januar!$C$6) = DATEVALUE(TEXT(Feiertage!$C$9,"TT.MM.JJJJ")),
    WEEKDAY(Feiertage!$C$9,2) &lt; 6
  ),
  "Christi Himmelfahrt",
     IF(
  AND(
    DATEVALUE(A38&amp;"."&amp;MONTH(1&amp;MID(CELL("dateiname",$A$1),FIND("]",CELL("dateiname",$A$1))+1,255))&amp;"."&amp;Januar!$C$6) = DATEVALUE(TEXT(Feiertage!$C$10,"TT.MM.JJJJ")),
    WEEKDAY(Feiertage!$C$10,2) &lt; 6
  ),
  "Pfingstmontag",
   IF(
      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7,"So","")))))
   )</f>
        <v/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
      DATEVALUE(A39&amp;"."&amp;MONTH(1&amp;MID(CELL("dateiname",$A$1),FIND("]",CELL("dateiname",$A$1))+1,255))&amp;"."&amp;Januar!$C$6) = DATEVALUE(TEXT(Feiertage!$C$6,"TT.MM.JJJJ")),
      "Karfreitag",
   IF(
   DATEVALUE(A39&amp;"."&amp;MONTH(1&amp;MID(CELL("dateiname",$A$1),FIND("]",CELL("dateiname",$A$1))+1,255))&amp;"."&amp;Januar!$C$6) = DATEVALUE(TEXT(Feiertage!$C$7,"TT.MM.JJJJ")),
   "Ostermontag",
   IF(
  AND(
    DATEVALUE(A39&amp;"."&amp;MONTH(1&amp;MID(CELL("dateiname",$A$1),FIND("]",CELL("dateiname",$A$1))+1,255))&amp;"."&amp;Januar!$C$6) = DATEVALUE(TEXT(Feiertage!$C$9,"TT.MM.JJJJ")),
    WEEKDAY(Feiertage!$C$9,2) &lt; 6
  ),
  "Christi Himmelfahrt",
     IF(
  AND(
    DATEVALUE(A39&amp;"."&amp;MONTH(1&amp;MID(CELL("dateiname",$A$1),FIND("]",CELL("dateiname",$A$1))+1,255))&amp;"."&amp;Januar!$C$6) = DATEVALUE(TEXT(Feiertage!$C$10,"TT.MM.JJJJ")),
    WEEKDAY(Feiertage!$C$10,2) &lt; 6
  ),
  "Pfingstmontag",
   IF(
      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7,"So","")))))
   )</f>
        <v>Sa</v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18" t="str">
        <f ca="1">IF(
      DATEVALUE(A40&amp;"."&amp;MONTH(1&amp;MID(CELL("dateiname",$A$1),FIND("]",CELL("dateiname",$A$1))+1,255))&amp;"."&amp;Januar!$C$6) = DATEVALUE(TEXT(Feiertage!$C$6,"TT.MM.JJJJ")),
      "Karfreitag",
   IF(
   DATEVALUE(A40&amp;"."&amp;MONTH(1&amp;MID(CELL("dateiname",$A$1),FIND("]",CELL("dateiname",$A$1))+1,255))&amp;"."&amp;Januar!$C$6) = DATEVALUE(TEXT(Feiertage!$C$7,"TT.MM.JJJJ")),
   "Ostermontag",
   IF(
  AND(
    DATEVALUE(A40&amp;"."&amp;MONTH(1&amp;MID(CELL("dateiname",$A$1),FIND("]",CELL("dateiname",$A$1))+1,255))&amp;"."&amp;Januar!$C$6) = DATEVALUE(TEXT(Feiertage!$C$9,"TT.MM.JJJJ")),
    WEEKDAY(Feiertage!$C$9,2) &lt; 6
  ),
  "Christi Himmelfahrt",
     IF(
  AND(
    DATEVALUE(A40&amp;"."&amp;MONTH(1&amp;MID(CELL("dateiname",$A$1),FIND("]",CELL("dateiname",$A$1))+1,255))&amp;"."&amp;Januar!$C$6) = DATEVALUE(TEXT(Feiertage!$C$10,"TT.MM.JJJJ")),
    WEEKDAY(Feiertage!$C$10,2) &lt; 6
  ),
  "Pfingstmontag",
   IF(
      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7,"So","")))))
   )</f>
        <v>So</v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s="39" t="s">
        <v>62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April!H42+H42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5:C45"/>
    <mergeCell ref="B49:C49"/>
  </mergeCells>
  <conditionalFormatting sqref="H42:H43">
    <cfRule type="cellIs" dxfId="23" priority="3" stopIfTrue="1" operator="greaterThanOrEqual">
      <formula>0</formula>
    </cfRule>
  </conditionalFormatting>
  <conditionalFormatting sqref="I10:I40">
    <cfRule type="expression" dxfId="22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EB896AF-7381-42DE-A12F-A6BC69966097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L52"/>
  <sheetViews>
    <sheetView showGridLines="0" zoomScaleNormal="100" workbookViewId="0">
      <selection activeCell="F10" sqref="F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63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39" si="0">IF(AND(B10&gt;0,D10&gt;0),D10-B10+(E10-C10-F10)/60,"")</f>
        <v/>
      </c>
      <c r="H10" s="33" t="str">
        <f t="shared" ref="H10:H39" si="1">IF(AND(B10&gt;0,D10&gt;0),G10-$H$4,"")</f>
        <v/>
      </c>
      <c r="I10" s="18" t="str">
        <f ca="1">IF(
      DATEVALUE(A10&amp;"."&amp;MONTH(1&amp;MID(CELL("dateiname",$A$1),FIND("]",CELL("dateiname",$A$1))+1,255))&amp;"."&amp;Januar!$C$6) = DATEVALUE(TEXT(Feiertage!$C$6,"TT.MM.JJJJ")),
      "Karfreitag",
   IF(
   DATEVALUE(A10&amp;"."&amp;MONTH(1&amp;MID(CELL("dateiname",$A$1),FIND("]",CELL("dateiname",$A$1))+1,255))&amp;"."&amp;Januar!$C$6) = DATEVALUE(TEXT(Feiertage!$C$7,"TT.MM.JJJJ")),
   "Ostermontag",
   IF(
  AND(
    DATEVALUE(A10&amp;"."&amp;MONTH(1&amp;MID(CELL("dateiname",$A$1),FIND("]",CELL("dateiname",$A$1))+1,255))&amp;"."&amp;Januar!$C$6) = DATEVALUE(TEXT(Feiertage!$C$9,"TT.MM.JJJJ")),
    WEEKDAY(Feiertage!$C$9,2) &lt; 6
  ),
  "Christi Himmelfahrt",
     IF(
  AND(
    DATEVALUE(A10&amp;"."&amp;MONTH(1&amp;MID(CELL("dateiname",$A$1),FIND("]",CELL("dateiname",$A$1))+1,255))&amp;"."&amp;Januar!$C$6) = DATEVALUE(TEXT(Feiertage!$C$10,"TT.MM.JJJJ")),
    WEEKDAY(Feiertage!$C$10,2) &lt; 6
  ),
  "Pfingstmontag",
   IF(
      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7,"So","")))))
   )</f>
        <v>Pfingstmontag</v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39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
      DATEVALUE(A11&amp;"."&amp;MONTH(1&amp;MID(CELL("dateiname",$A$1),FIND("]",CELL("dateiname",$A$1))+1,255))&amp;"."&amp;Januar!$C$6) = DATEVALUE(TEXT(Feiertage!$C$6,"TT.MM.JJJJ")),
      "Karfreitag",
   IF(
   DATEVALUE(A11&amp;"."&amp;MONTH(1&amp;MID(CELL("dateiname",$A$1),FIND("]",CELL("dateiname",$A$1))+1,255))&amp;"."&amp;Januar!$C$6) = DATEVALUE(TEXT(Feiertage!$C$7,"TT.MM.JJJJ")),
   "Ostermontag",
   IF(
  AND(
    DATEVALUE(A11&amp;"."&amp;MONTH(1&amp;MID(CELL("dateiname",$A$1),FIND("]",CELL("dateiname",$A$1))+1,255))&amp;"."&amp;Januar!$C$6) = DATEVALUE(TEXT(Feiertage!$C$9,"TT.MM.JJJJ")),
    WEEKDAY(Feiertage!$C$9,2) &lt; 6
  ),
  "Christi Himmelfahrt",
     IF(
  AND(
    DATEVALUE(A11&amp;"."&amp;MONTH(1&amp;MID(CELL("dateiname",$A$1),FIND("]",CELL("dateiname",$A$1))+1,255))&amp;"."&amp;Januar!$C$6) = DATEVALUE(TEXT(Feiertage!$C$10,"TT.MM.JJJJ")),
    WEEKDAY(Feiertage!$C$10,2) &lt; 6
  ),
  "Pfingstmontag",
   IF(
      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7,"So","")))))
   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
      DATEVALUE(A12&amp;"."&amp;MONTH(1&amp;MID(CELL("dateiname",$A$1),FIND("]",CELL("dateiname",$A$1))+1,255))&amp;"."&amp;Januar!$C$6) = DATEVALUE(TEXT(Feiertage!$C$6,"TT.MM.JJJJ")),
      "Karfreitag",
   IF(
   DATEVALUE(A12&amp;"."&amp;MONTH(1&amp;MID(CELL("dateiname",$A$1),FIND("]",CELL("dateiname",$A$1))+1,255))&amp;"."&amp;Januar!$C$6) = DATEVALUE(TEXT(Feiertage!$C$7,"TT.MM.JJJJ")),
   "Ostermontag",
   IF(
  AND(
    DATEVALUE(A12&amp;"."&amp;MONTH(1&amp;MID(CELL("dateiname",$A$1),FIND("]",CELL("dateiname",$A$1))+1,255))&amp;"."&amp;Januar!$C$6) = DATEVALUE(TEXT(Feiertage!$C$9,"TT.MM.JJJJ")),
    WEEKDAY(Feiertage!$C$9,2) &lt; 6
  ),
  "Christi Himmelfahrt",
     IF(
  AND(
    DATEVALUE(A12&amp;"."&amp;MONTH(1&amp;MID(CELL("dateiname",$A$1),FIND("]",CELL("dateiname",$A$1))+1,255))&amp;"."&amp;Januar!$C$6) = DATEVALUE(TEXT(Feiertage!$C$10,"TT.MM.JJJJ")),
    WEEKDAY(Feiertage!$C$10,2) &lt; 6
  ),
  "Pfingstmontag",
   IF(
      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7,"So","")))))
   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
      DATEVALUE(A13&amp;"."&amp;MONTH(1&amp;MID(CELL("dateiname",$A$1),FIND("]",CELL("dateiname",$A$1))+1,255))&amp;"."&amp;Januar!$C$6) = DATEVALUE(TEXT(Feiertage!$C$6,"TT.MM.JJJJ")),
      "Karfreitag",
   IF(
   DATEVALUE(A13&amp;"."&amp;MONTH(1&amp;MID(CELL("dateiname",$A$1),FIND("]",CELL("dateiname",$A$1))+1,255))&amp;"."&amp;Januar!$C$6) = DATEVALUE(TEXT(Feiertage!$C$7,"TT.MM.JJJJ")),
   "Ostermontag",
   IF(
  AND(
    DATEVALUE(A13&amp;"."&amp;MONTH(1&amp;MID(CELL("dateiname",$A$1),FIND("]",CELL("dateiname",$A$1))+1,255))&amp;"."&amp;Januar!$C$6) = DATEVALUE(TEXT(Feiertage!$C$9,"TT.MM.JJJJ")),
    WEEKDAY(Feiertage!$C$9,2) &lt; 6
  ),
  "Christi Himmelfahrt",
     IF(
  AND(
    DATEVALUE(A13&amp;"."&amp;MONTH(1&amp;MID(CELL("dateiname",$A$1),FIND("]",CELL("dateiname",$A$1))+1,255))&amp;"."&amp;Januar!$C$6) = DATEVALUE(TEXT(Feiertage!$C$10,"TT.MM.JJJJ")),
    WEEKDAY(Feiertage!$C$10,2) &lt; 6
  ),
  "Pfingstmontag",
   IF(
      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7,"So","")))))
   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
      DATEVALUE(A14&amp;"."&amp;MONTH(1&amp;MID(CELL("dateiname",$A$1),FIND("]",CELL("dateiname",$A$1))+1,255))&amp;"."&amp;Januar!$C$6) = DATEVALUE(TEXT(Feiertage!$C$6,"TT.MM.JJJJ")),
      "Karfreitag",
   IF(
   DATEVALUE(A14&amp;"."&amp;MONTH(1&amp;MID(CELL("dateiname",$A$1),FIND("]",CELL("dateiname",$A$1))+1,255))&amp;"."&amp;Januar!$C$6) = DATEVALUE(TEXT(Feiertage!$C$7,"TT.MM.JJJJ")),
   "Ostermontag",
   IF(
  AND(
    DATEVALUE(A14&amp;"."&amp;MONTH(1&amp;MID(CELL("dateiname",$A$1),FIND("]",CELL("dateiname",$A$1))+1,255))&amp;"."&amp;Januar!$C$6) = DATEVALUE(TEXT(Feiertage!$C$9,"TT.MM.JJJJ")),
    WEEKDAY(Feiertage!$C$9,2) &lt; 6
  ),
  "Christi Himmelfahrt",
     IF(
  AND(
    DATEVALUE(A14&amp;"."&amp;MONTH(1&amp;MID(CELL("dateiname",$A$1),FIND("]",CELL("dateiname",$A$1))+1,255))&amp;"."&amp;Januar!$C$6) = DATEVALUE(TEXT(Feiertage!$C$10,"TT.MM.JJJJ")),
    WEEKDAY(Feiertage!$C$10,2) &lt; 6
  ),
  "Pfingstmontag",
   IF(
      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7,"So","")))))
   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
      DATEVALUE(A15&amp;"."&amp;MONTH(1&amp;MID(CELL("dateiname",$A$1),FIND("]",CELL("dateiname",$A$1))+1,255))&amp;"."&amp;Januar!$C$6) = DATEVALUE(TEXT(Feiertage!$C$6,"TT.MM.JJJJ")),
      "Karfreitag",
   IF(
   DATEVALUE(A15&amp;"."&amp;MONTH(1&amp;MID(CELL("dateiname",$A$1),FIND("]",CELL("dateiname",$A$1))+1,255))&amp;"."&amp;Januar!$C$6) = DATEVALUE(TEXT(Feiertage!$C$7,"TT.MM.JJJJ")),
   "Ostermontag",
   IF(
  AND(
    DATEVALUE(A15&amp;"."&amp;MONTH(1&amp;MID(CELL("dateiname",$A$1),FIND("]",CELL("dateiname",$A$1))+1,255))&amp;"."&amp;Januar!$C$6) = DATEVALUE(TEXT(Feiertage!$C$9,"TT.MM.JJJJ")),
    WEEKDAY(Feiertage!$C$9,2) &lt; 6
  ),
  "Christi Himmelfahrt",
     IF(
  AND(
    DATEVALUE(A15&amp;"."&amp;MONTH(1&amp;MID(CELL("dateiname",$A$1),FIND("]",CELL("dateiname",$A$1))+1,255))&amp;"."&amp;Januar!$C$6) = DATEVALUE(TEXT(Feiertage!$C$10,"TT.MM.JJJJ")),
    WEEKDAY(Feiertage!$C$10,2) &lt; 6
  ),
  "Pfingstmontag",
   IF(
      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7,"So","")))))
   )</f>
        <v>Sa</v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
      DATEVALUE(A16&amp;"."&amp;MONTH(1&amp;MID(CELL("dateiname",$A$1),FIND("]",CELL("dateiname",$A$1))+1,255))&amp;"."&amp;Januar!$C$6) = DATEVALUE(TEXT(Feiertage!$C$6,"TT.MM.JJJJ")),
      "Karfreitag",
   IF(
   DATEVALUE(A16&amp;"."&amp;MONTH(1&amp;MID(CELL("dateiname",$A$1),FIND("]",CELL("dateiname",$A$1))+1,255))&amp;"."&amp;Januar!$C$6) = DATEVALUE(TEXT(Feiertage!$C$7,"TT.MM.JJJJ")),
   "Ostermontag",
   IF(
  AND(
    DATEVALUE(A16&amp;"."&amp;MONTH(1&amp;MID(CELL("dateiname",$A$1),FIND("]",CELL("dateiname",$A$1))+1,255))&amp;"."&amp;Januar!$C$6) = DATEVALUE(TEXT(Feiertage!$C$9,"TT.MM.JJJJ")),
    WEEKDAY(Feiertage!$C$9,2) &lt; 6
  ),
  "Christi Himmelfahrt",
     IF(
  AND(
    DATEVALUE(A16&amp;"."&amp;MONTH(1&amp;MID(CELL("dateiname",$A$1),FIND("]",CELL("dateiname",$A$1))+1,255))&amp;"."&amp;Januar!$C$6) = DATEVALUE(TEXT(Feiertage!$C$10,"TT.MM.JJJJ")),
    WEEKDAY(Feiertage!$C$10,2) &lt; 6
  ),
  "Pfingstmontag",
   IF(
      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7,"So","")))))
   )</f>
        <v>So</v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
      DATEVALUE(A17&amp;"."&amp;MONTH(1&amp;MID(CELL("dateiname",$A$1),FIND("]",CELL("dateiname",$A$1))+1,255))&amp;"."&amp;Januar!$C$6) = DATEVALUE(TEXT(Feiertage!$C$6,"TT.MM.JJJJ")),
      "Karfreitag",
   IF(
   DATEVALUE(A17&amp;"."&amp;MONTH(1&amp;MID(CELL("dateiname",$A$1),FIND("]",CELL("dateiname",$A$1))+1,255))&amp;"."&amp;Januar!$C$6) = DATEVALUE(TEXT(Feiertage!$C$7,"TT.MM.JJJJ")),
   "Ostermontag",
   IF(
  AND(
    DATEVALUE(A17&amp;"."&amp;MONTH(1&amp;MID(CELL("dateiname",$A$1),FIND("]",CELL("dateiname",$A$1))+1,255))&amp;"."&amp;Januar!$C$6) = DATEVALUE(TEXT(Feiertage!$C$9,"TT.MM.JJJJ")),
    WEEKDAY(Feiertage!$C$9,2) &lt; 6
  ),
  "Christi Himmelfahrt",
     IF(
  AND(
    DATEVALUE(A17&amp;"."&amp;MONTH(1&amp;MID(CELL("dateiname",$A$1),FIND("]",CELL("dateiname",$A$1))+1,255))&amp;"."&amp;Januar!$C$6) = DATEVALUE(TEXT(Feiertage!$C$10,"TT.MM.JJJJ")),
    WEEKDAY(Feiertage!$C$10,2) &lt; 6
  ),
  "Pfingstmontag",
   IF(
      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7,"So","")))))
   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
      DATEVALUE(A18&amp;"."&amp;MONTH(1&amp;MID(CELL("dateiname",$A$1),FIND("]",CELL("dateiname",$A$1))+1,255))&amp;"."&amp;Januar!$C$6) = DATEVALUE(TEXT(Feiertage!$C$6,"TT.MM.JJJJ")),
      "Karfreitag",
   IF(
   DATEVALUE(A18&amp;"."&amp;MONTH(1&amp;MID(CELL("dateiname",$A$1),FIND("]",CELL("dateiname",$A$1))+1,255))&amp;"."&amp;Januar!$C$6) = DATEVALUE(TEXT(Feiertage!$C$7,"TT.MM.JJJJ")),
   "Ostermontag",
   IF(
  AND(
    DATEVALUE(A18&amp;"."&amp;MONTH(1&amp;MID(CELL("dateiname",$A$1),FIND("]",CELL("dateiname",$A$1))+1,255))&amp;"."&amp;Januar!$C$6) = DATEVALUE(TEXT(Feiertage!$C$9,"TT.MM.JJJJ")),
    WEEKDAY(Feiertage!$C$9,2) &lt; 6
  ),
  "Christi Himmelfahrt",
     IF(
  AND(
    DATEVALUE(A18&amp;"."&amp;MONTH(1&amp;MID(CELL("dateiname",$A$1),FIND("]",CELL("dateiname",$A$1))+1,255))&amp;"."&amp;Januar!$C$6) = DATEVALUE(TEXT(Feiertage!$C$10,"TT.MM.JJJJ")),
    WEEKDAY(Feiertage!$C$10,2) &lt; 6
  ),
  "Pfingstmontag",
   IF(
      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7,"So","")))))
   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
      DATEVALUE(A19&amp;"."&amp;MONTH(1&amp;MID(CELL("dateiname",$A$1),FIND("]",CELL("dateiname",$A$1))+1,255))&amp;"."&amp;Januar!$C$6) = DATEVALUE(TEXT(Feiertage!$C$6,"TT.MM.JJJJ")),
      "Karfreitag",
   IF(
   DATEVALUE(A19&amp;"."&amp;MONTH(1&amp;MID(CELL("dateiname",$A$1),FIND("]",CELL("dateiname",$A$1))+1,255))&amp;"."&amp;Januar!$C$6) = DATEVALUE(TEXT(Feiertage!$C$7,"TT.MM.JJJJ")),
   "Ostermontag",
   IF(
  AND(
    DATEVALUE(A19&amp;"."&amp;MONTH(1&amp;MID(CELL("dateiname",$A$1),FIND("]",CELL("dateiname",$A$1))+1,255))&amp;"."&amp;Januar!$C$6) = DATEVALUE(TEXT(Feiertage!$C$9,"TT.MM.JJJJ")),
    WEEKDAY(Feiertage!$C$9,2) &lt; 6
  ),
  "Christi Himmelfahrt",
     IF(
  AND(
    DATEVALUE(A19&amp;"."&amp;MONTH(1&amp;MID(CELL("dateiname",$A$1),FIND("]",CELL("dateiname",$A$1))+1,255))&amp;"."&amp;Januar!$C$6) = DATEVALUE(TEXT(Feiertage!$C$10,"TT.MM.JJJJ")),
    WEEKDAY(Feiertage!$C$10,2) &lt; 6
  ),
  "Pfingstmontag",
   IF(
      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7,"So","")))))
   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
      DATEVALUE(A20&amp;"."&amp;MONTH(1&amp;MID(CELL("dateiname",$A$1),FIND("]",CELL("dateiname",$A$1))+1,255))&amp;"."&amp;Januar!$C$6) = DATEVALUE(TEXT(Feiertage!$C$6,"TT.MM.JJJJ")),
      "Karfreitag",
   IF(
   DATEVALUE(A20&amp;"."&amp;MONTH(1&amp;MID(CELL("dateiname",$A$1),FIND("]",CELL("dateiname",$A$1))+1,255))&amp;"."&amp;Januar!$C$6) = DATEVALUE(TEXT(Feiertage!$C$7,"TT.MM.JJJJ")),
   "Ostermontag",
   IF(
  AND(
    DATEVALUE(A20&amp;"."&amp;MONTH(1&amp;MID(CELL("dateiname",$A$1),FIND("]",CELL("dateiname",$A$1))+1,255))&amp;"."&amp;Januar!$C$6) = DATEVALUE(TEXT(Feiertage!$C$9,"TT.MM.JJJJ")),
    WEEKDAY(Feiertage!$C$9,2) &lt; 6
  ),
  "Christi Himmelfahrt",
     IF(
  AND(
    DATEVALUE(A20&amp;"."&amp;MONTH(1&amp;MID(CELL("dateiname",$A$1),FIND("]",CELL("dateiname",$A$1))+1,255))&amp;"."&amp;Januar!$C$6) = DATEVALUE(TEXT(Feiertage!$C$10,"TT.MM.JJJJ")),
    WEEKDAY(Feiertage!$C$10,2) &lt; 6
  ),
  "Pfingstmontag",
   IF(
      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7,"So","")))))
   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
      DATEVALUE(A21&amp;"."&amp;MONTH(1&amp;MID(CELL("dateiname",$A$1),FIND("]",CELL("dateiname",$A$1))+1,255))&amp;"."&amp;Januar!$C$6) = DATEVALUE(TEXT(Feiertage!$C$6,"TT.MM.JJJJ")),
      "Karfreitag",
   IF(
   DATEVALUE(A21&amp;"."&amp;MONTH(1&amp;MID(CELL("dateiname",$A$1),FIND("]",CELL("dateiname",$A$1))+1,255))&amp;"."&amp;Januar!$C$6) = DATEVALUE(TEXT(Feiertage!$C$7,"TT.MM.JJJJ")),
   "Ostermontag",
   IF(
  AND(
    DATEVALUE(A21&amp;"."&amp;MONTH(1&amp;MID(CELL("dateiname",$A$1),FIND("]",CELL("dateiname",$A$1))+1,255))&amp;"."&amp;Januar!$C$6) = DATEVALUE(TEXT(Feiertage!$C$9,"TT.MM.JJJJ")),
    WEEKDAY(Feiertage!$C$9,2) &lt; 6
  ),
  "Christi Himmelfahrt",
     IF(
  AND(
    DATEVALUE(A21&amp;"."&amp;MONTH(1&amp;MID(CELL("dateiname",$A$1),FIND("]",CELL("dateiname",$A$1))+1,255))&amp;"."&amp;Januar!$C$6) = DATEVALUE(TEXT(Feiertage!$C$10,"TT.MM.JJJJ")),
    WEEKDAY(Feiertage!$C$10,2) &lt; 6
  ),
  "Pfingstmontag",
   IF(
      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7,"So","")))))
   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
      DATEVALUE(A22&amp;"."&amp;MONTH(1&amp;MID(CELL("dateiname",$A$1),FIND("]",CELL("dateiname",$A$1))+1,255))&amp;"."&amp;Januar!$C$6) = DATEVALUE(TEXT(Feiertage!$C$6,"TT.MM.JJJJ")),
      "Karfreitag",
   IF(
   DATEVALUE(A22&amp;"."&amp;MONTH(1&amp;MID(CELL("dateiname",$A$1),FIND("]",CELL("dateiname",$A$1))+1,255))&amp;"."&amp;Januar!$C$6) = DATEVALUE(TEXT(Feiertage!$C$7,"TT.MM.JJJJ")),
   "Ostermontag",
   IF(
  AND(
    DATEVALUE(A22&amp;"."&amp;MONTH(1&amp;MID(CELL("dateiname",$A$1),FIND("]",CELL("dateiname",$A$1))+1,255))&amp;"."&amp;Januar!$C$6) = DATEVALUE(TEXT(Feiertage!$C$9,"TT.MM.JJJJ")),
    WEEKDAY(Feiertage!$C$9,2) &lt; 6
  ),
  "Christi Himmelfahrt",
     IF(
  AND(
    DATEVALUE(A22&amp;"."&amp;MONTH(1&amp;MID(CELL("dateiname",$A$1),FIND("]",CELL("dateiname",$A$1))+1,255))&amp;"."&amp;Januar!$C$6) = DATEVALUE(TEXT(Feiertage!$C$10,"TT.MM.JJJJ")),
    WEEKDAY(Feiertage!$C$10,2) &lt; 6
  ),
  "Pfingstmontag",
   IF(
      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7,"So","")))))
   )</f>
        <v>Sa</v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
      DATEVALUE(A23&amp;"."&amp;MONTH(1&amp;MID(CELL("dateiname",$A$1),FIND("]",CELL("dateiname",$A$1))+1,255))&amp;"."&amp;Januar!$C$6) = DATEVALUE(TEXT(Feiertage!$C$6,"TT.MM.JJJJ")),
      "Karfreitag",
   IF(
   DATEVALUE(A23&amp;"."&amp;MONTH(1&amp;MID(CELL("dateiname",$A$1),FIND("]",CELL("dateiname",$A$1))+1,255))&amp;"."&amp;Januar!$C$6) = DATEVALUE(TEXT(Feiertage!$C$7,"TT.MM.JJJJ")),
   "Ostermontag",
   IF(
  AND(
    DATEVALUE(A23&amp;"."&amp;MONTH(1&amp;MID(CELL("dateiname",$A$1),FIND("]",CELL("dateiname",$A$1))+1,255))&amp;"."&amp;Januar!$C$6) = DATEVALUE(TEXT(Feiertage!$C$9,"TT.MM.JJJJ")),
    WEEKDAY(Feiertage!$C$9,2) &lt; 6
  ),
  "Christi Himmelfahrt",
     IF(
  AND(
    DATEVALUE(A23&amp;"."&amp;MONTH(1&amp;MID(CELL("dateiname",$A$1),FIND("]",CELL("dateiname",$A$1))+1,255))&amp;"."&amp;Januar!$C$6) = DATEVALUE(TEXT(Feiertage!$C$10,"TT.MM.JJJJ")),
    WEEKDAY(Feiertage!$C$10,2) &lt; 6
  ),
  "Pfingstmontag",
   IF(
      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7,"So","")))))
   )</f>
        <v>So</v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
      DATEVALUE(A24&amp;"."&amp;MONTH(1&amp;MID(CELL("dateiname",$A$1),FIND("]",CELL("dateiname",$A$1))+1,255))&amp;"."&amp;Januar!$C$6) = DATEVALUE(TEXT(Feiertage!$C$6,"TT.MM.JJJJ")),
      "Karfreitag",
   IF(
   DATEVALUE(A24&amp;"."&amp;MONTH(1&amp;MID(CELL("dateiname",$A$1),FIND("]",CELL("dateiname",$A$1))+1,255))&amp;"."&amp;Januar!$C$6) = DATEVALUE(TEXT(Feiertage!$C$7,"TT.MM.JJJJ")),
   "Ostermontag",
   IF(
  AND(
    DATEVALUE(A24&amp;"."&amp;MONTH(1&amp;MID(CELL("dateiname",$A$1),FIND("]",CELL("dateiname",$A$1))+1,255))&amp;"."&amp;Januar!$C$6) = DATEVALUE(TEXT(Feiertage!$C$9,"TT.MM.JJJJ")),
    WEEKDAY(Feiertage!$C$9,2) &lt; 6
  ),
  "Christi Himmelfahrt",
     IF(
  AND(
    DATEVALUE(A24&amp;"."&amp;MONTH(1&amp;MID(CELL("dateiname",$A$1),FIND("]",CELL("dateiname",$A$1))+1,255))&amp;"."&amp;Januar!$C$6) = DATEVALUE(TEXT(Feiertage!$C$10,"TT.MM.JJJJ")),
    WEEKDAY(Feiertage!$C$10,2) &lt; 6
  ),
  "Pfingstmontag",
   IF(
      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7,"So","")))))
   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
      DATEVALUE(A25&amp;"."&amp;MONTH(1&amp;MID(CELL("dateiname",$A$1),FIND("]",CELL("dateiname",$A$1))+1,255))&amp;"."&amp;Januar!$C$6) = DATEVALUE(TEXT(Feiertage!$C$6,"TT.MM.JJJJ")),
      "Karfreitag",
   IF(
   DATEVALUE(A25&amp;"."&amp;MONTH(1&amp;MID(CELL("dateiname",$A$1),FIND("]",CELL("dateiname",$A$1))+1,255))&amp;"."&amp;Januar!$C$6) = DATEVALUE(TEXT(Feiertage!$C$7,"TT.MM.JJJJ")),
   "Ostermontag",
   IF(
  AND(
    DATEVALUE(A25&amp;"."&amp;MONTH(1&amp;MID(CELL("dateiname",$A$1),FIND("]",CELL("dateiname",$A$1))+1,255))&amp;"."&amp;Januar!$C$6) = DATEVALUE(TEXT(Feiertage!$C$9,"TT.MM.JJJJ")),
    WEEKDAY(Feiertage!$C$9,2) &lt; 6
  ),
  "Christi Himmelfahrt",
     IF(
  AND(
    DATEVALUE(A25&amp;"."&amp;MONTH(1&amp;MID(CELL("dateiname",$A$1),FIND("]",CELL("dateiname",$A$1))+1,255))&amp;"."&amp;Januar!$C$6) = DATEVALUE(TEXT(Feiertage!$C$10,"TT.MM.JJJJ")),
    WEEKDAY(Feiertage!$C$10,2) &lt; 6
  ),
  "Pfingstmontag",
   IF(
      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7,"So","")))))
   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
      DATEVALUE(A26&amp;"."&amp;MONTH(1&amp;MID(CELL("dateiname",$A$1),FIND("]",CELL("dateiname",$A$1))+1,255))&amp;"."&amp;Januar!$C$6) = DATEVALUE(TEXT(Feiertage!$C$6,"TT.MM.JJJJ")),
      "Karfreitag",
   IF(
   DATEVALUE(A26&amp;"."&amp;MONTH(1&amp;MID(CELL("dateiname",$A$1),FIND("]",CELL("dateiname",$A$1))+1,255))&amp;"."&amp;Januar!$C$6) = DATEVALUE(TEXT(Feiertage!$C$7,"TT.MM.JJJJ")),
   "Ostermontag",
   IF(
  AND(
    DATEVALUE(A26&amp;"."&amp;MONTH(1&amp;MID(CELL("dateiname",$A$1),FIND("]",CELL("dateiname",$A$1))+1,255))&amp;"."&amp;Januar!$C$6) = DATEVALUE(TEXT(Feiertage!$C$9,"TT.MM.JJJJ")),
    WEEKDAY(Feiertage!$C$9,2) &lt; 6
  ),
  "Christi Himmelfahrt",
     IF(
  AND(
    DATEVALUE(A26&amp;"."&amp;MONTH(1&amp;MID(CELL("dateiname",$A$1),FIND("]",CELL("dateiname",$A$1))+1,255))&amp;"."&amp;Januar!$C$6) = DATEVALUE(TEXT(Feiertage!$C$10,"TT.MM.JJJJ")),
    WEEKDAY(Feiertage!$C$10,2) &lt; 6
  ),
  "Pfingstmontag",
   IF(
      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7,"So","")))))
   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
      DATEVALUE(A27&amp;"."&amp;MONTH(1&amp;MID(CELL("dateiname",$A$1),FIND("]",CELL("dateiname",$A$1))+1,255))&amp;"."&amp;Januar!$C$6) = DATEVALUE(TEXT(Feiertage!$C$6,"TT.MM.JJJJ")),
      "Karfreitag",
   IF(
   DATEVALUE(A27&amp;"."&amp;MONTH(1&amp;MID(CELL("dateiname",$A$1),FIND("]",CELL("dateiname",$A$1))+1,255))&amp;"."&amp;Januar!$C$6) = DATEVALUE(TEXT(Feiertage!$C$7,"TT.MM.JJJJ")),
   "Ostermontag",
   IF(
  AND(
    DATEVALUE(A27&amp;"."&amp;MONTH(1&amp;MID(CELL("dateiname",$A$1),FIND("]",CELL("dateiname",$A$1))+1,255))&amp;"."&amp;Januar!$C$6) = DATEVALUE(TEXT(Feiertage!$C$9,"TT.MM.JJJJ")),
    WEEKDAY(Feiertage!$C$9,2) &lt; 6
  ),
  "Christi Himmelfahrt",
     IF(
  AND(
    DATEVALUE(A27&amp;"."&amp;MONTH(1&amp;MID(CELL("dateiname",$A$1),FIND("]",CELL("dateiname",$A$1))+1,255))&amp;"."&amp;Januar!$C$6) = DATEVALUE(TEXT(Feiertage!$C$10,"TT.MM.JJJJ")),
    WEEKDAY(Feiertage!$C$10,2) &lt; 6
  ),
  "Pfingstmontag",
   IF(
      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7,"So","")))))
   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
      DATEVALUE(A28&amp;"."&amp;MONTH(1&amp;MID(CELL("dateiname",$A$1),FIND("]",CELL("dateiname",$A$1))+1,255))&amp;"."&amp;Januar!$C$6) = DATEVALUE(TEXT(Feiertage!$C$6,"TT.MM.JJJJ")),
      "Karfreitag",
   IF(
   DATEVALUE(A28&amp;"."&amp;MONTH(1&amp;MID(CELL("dateiname",$A$1),FIND("]",CELL("dateiname",$A$1))+1,255))&amp;"."&amp;Januar!$C$6) = DATEVALUE(TEXT(Feiertage!$C$7,"TT.MM.JJJJ")),
   "Ostermontag",
   IF(
  AND(
    DATEVALUE(A28&amp;"."&amp;MONTH(1&amp;MID(CELL("dateiname",$A$1),FIND("]",CELL("dateiname",$A$1))+1,255))&amp;"."&amp;Januar!$C$6) = DATEVALUE(TEXT(Feiertage!$C$9,"TT.MM.JJJJ")),
    WEEKDAY(Feiertage!$C$9,2) &lt; 6
  ),
  "Christi Himmelfahrt",
     IF(
  AND(
    DATEVALUE(A28&amp;"."&amp;MONTH(1&amp;MID(CELL("dateiname",$A$1),FIND("]",CELL("dateiname",$A$1))+1,255))&amp;"."&amp;Januar!$C$6) = DATEVALUE(TEXT(Feiertage!$C$10,"TT.MM.JJJJ")),
    WEEKDAY(Feiertage!$C$10,2) &lt; 6
  ),
  "Pfingstmontag",
   IF(
      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7,"So","")))))
   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
      DATEVALUE(A29&amp;"."&amp;MONTH(1&amp;MID(CELL("dateiname",$A$1),FIND("]",CELL("dateiname",$A$1))+1,255))&amp;"."&amp;Januar!$C$6) = DATEVALUE(TEXT(Feiertage!$C$6,"TT.MM.JJJJ")),
      "Karfreitag",
   IF(
   DATEVALUE(A29&amp;"."&amp;MONTH(1&amp;MID(CELL("dateiname",$A$1),FIND("]",CELL("dateiname",$A$1))+1,255))&amp;"."&amp;Januar!$C$6) = DATEVALUE(TEXT(Feiertage!$C$7,"TT.MM.JJJJ")),
   "Ostermontag",
   IF(
  AND(
    DATEVALUE(A29&amp;"."&amp;MONTH(1&amp;MID(CELL("dateiname",$A$1),FIND("]",CELL("dateiname",$A$1))+1,255))&amp;"."&amp;Januar!$C$6) = DATEVALUE(TEXT(Feiertage!$C$9,"TT.MM.JJJJ")),
    WEEKDAY(Feiertage!$C$9,2) &lt; 6
  ),
  "Christi Himmelfahrt",
     IF(
  AND(
    DATEVALUE(A29&amp;"."&amp;MONTH(1&amp;MID(CELL("dateiname",$A$1),FIND("]",CELL("dateiname",$A$1))+1,255))&amp;"."&amp;Januar!$C$6) = DATEVALUE(TEXT(Feiertage!$C$10,"TT.MM.JJJJ")),
    WEEKDAY(Feiertage!$C$10,2) &lt; 6
  ),
  "Pfingstmontag",
   IF(
      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7,"So","")))))
   )</f>
        <v>Sa</v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
      DATEVALUE(A30&amp;"."&amp;MONTH(1&amp;MID(CELL("dateiname",$A$1),FIND("]",CELL("dateiname",$A$1))+1,255))&amp;"."&amp;Januar!$C$6) = DATEVALUE(TEXT(Feiertage!$C$6,"TT.MM.JJJJ")),
      "Karfreitag",
   IF(
   DATEVALUE(A30&amp;"."&amp;MONTH(1&amp;MID(CELL("dateiname",$A$1),FIND("]",CELL("dateiname",$A$1))+1,255))&amp;"."&amp;Januar!$C$6) = DATEVALUE(TEXT(Feiertage!$C$7,"TT.MM.JJJJ")),
   "Ostermontag",
   IF(
  AND(
    DATEVALUE(A30&amp;"."&amp;MONTH(1&amp;MID(CELL("dateiname",$A$1),FIND("]",CELL("dateiname",$A$1))+1,255))&amp;"."&amp;Januar!$C$6) = DATEVALUE(TEXT(Feiertage!$C$9,"TT.MM.JJJJ")),
    WEEKDAY(Feiertage!$C$9,2) &lt; 6
  ),
  "Christi Himmelfahrt",
     IF(
  AND(
    DATEVALUE(A30&amp;"."&amp;MONTH(1&amp;MID(CELL("dateiname",$A$1),FIND("]",CELL("dateiname",$A$1))+1,255))&amp;"."&amp;Januar!$C$6) = DATEVALUE(TEXT(Feiertage!$C$10,"TT.MM.JJJJ")),
    WEEKDAY(Feiertage!$C$10,2) &lt; 6
  ),
  "Pfingstmontag",
   IF(
      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7,"So","")))))
   )</f>
        <v>So</v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
      DATEVALUE(A31&amp;"."&amp;MONTH(1&amp;MID(CELL("dateiname",$A$1),FIND("]",CELL("dateiname",$A$1))+1,255))&amp;"."&amp;Januar!$C$6) = DATEVALUE(TEXT(Feiertage!$C$6,"TT.MM.JJJJ")),
      "Karfreitag",
   IF(
   DATEVALUE(A31&amp;"."&amp;MONTH(1&amp;MID(CELL("dateiname",$A$1),FIND("]",CELL("dateiname",$A$1))+1,255))&amp;"."&amp;Januar!$C$6) = DATEVALUE(TEXT(Feiertage!$C$7,"TT.MM.JJJJ")),
   "Ostermontag",
   IF(
  AND(
    DATEVALUE(A31&amp;"."&amp;MONTH(1&amp;MID(CELL("dateiname",$A$1),FIND("]",CELL("dateiname",$A$1))+1,255))&amp;"."&amp;Januar!$C$6) = DATEVALUE(TEXT(Feiertage!$C$9,"TT.MM.JJJJ")),
    WEEKDAY(Feiertage!$C$9,2) &lt; 6
  ),
  "Christi Himmelfahrt",
     IF(
  AND(
    DATEVALUE(A31&amp;"."&amp;MONTH(1&amp;MID(CELL("dateiname",$A$1),FIND("]",CELL("dateiname",$A$1))+1,255))&amp;"."&amp;Januar!$C$6) = DATEVALUE(TEXT(Feiertage!$C$10,"TT.MM.JJJJ")),
    WEEKDAY(Feiertage!$C$10,2) &lt; 6
  ),
  "Pfingstmontag",
   IF(
      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7,"So","")))))
   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
      DATEVALUE(A32&amp;"."&amp;MONTH(1&amp;MID(CELL("dateiname",$A$1),FIND("]",CELL("dateiname",$A$1))+1,255))&amp;"."&amp;Januar!$C$6) = DATEVALUE(TEXT(Feiertage!$C$6,"TT.MM.JJJJ")),
      "Karfreitag",
   IF(
   DATEVALUE(A32&amp;"."&amp;MONTH(1&amp;MID(CELL("dateiname",$A$1),FIND("]",CELL("dateiname",$A$1))+1,255))&amp;"."&amp;Januar!$C$6) = DATEVALUE(TEXT(Feiertage!$C$7,"TT.MM.JJJJ")),
   "Ostermontag",
   IF(
  AND(
    DATEVALUE(A32&amp;"."&amp;MONTH(1&amp;MID(CELL("dateiname",$A$1),FIND("]",CELL("dateiname",$A$1))+1,255))&amp;"."&amp;Januar!$C$6) = DATEVALUE(TEXT(Feiertage!$C$9,"TT.MM.JJJJ")),
    WEEKDAY(Feiertage!$C$9,2) &lt; 6
  ),
  "Christi Himmelfahrt",
     IF(
  AND(
    DATEVALUE(A32&amp;"."&amp;MONTH(1&amp;MID(CELL("dateiname",$A$1),FIND("]",CELL("dateiname",$A$1))+1,255))&amp;"."&amp;Januar!$C$6) = DATEVALUE(TEXT(Feiertage!$C$10,"TT.MM.JJJJ")),
    WEEKDAY(Feiertage!$C$10,2) &lt; 6
  ),
  "Pfingstmontag",
   IF(
      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7,"So","")))))
   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
      DATEVALUE(A33&amp;"."&amp;MONTH(1&amp;MID(CELL("dateiname",$A$1),FIND("]",CELL("dateiname",$A$1))+1,255))&amp;"."&amp;Januar!$C$6) = DATEVALUE(TEXT(Feiertage!$C$6,"TT.MM.JJJJ")),
      "Karfreitag",
   IF(
   DATEVALUE(A33&amp;"."&amp;MONTH(1&amp;MID(CELL("dateiname",$A$1),FIND("]",CELL("dateiname",$A$1))+1,255))&amp;"."&amp;Januar!$C$6) = DATEVALUE(TEXT(Feiertage!$C$7,"TT.MM.JJJJ")),
   "Ostermontag",
   IF(
  AND(
    DATEVALUE(A33&amp;"."&amp;MONTH(1&amp;MID(CELL("dateiname",$A$1),FIND("]",CELL("dateiname",$A$1))+1,255))&amp;"."&amp;Januar!$C$6) = DATEVALUE(TEXT(Feiertage!$C$9,"TT.MM.JJJJ")),
    WEEKDAY(Feiertage!$C$9,2) &lt; 6
  ),
  "Christi Himmelfahrt",
     IF(
  AND(
    DATEVALUE(A33&amp;"."&amp;MONTH(1&amp;MID(CELL("dateiname",$A$1),FIND("]",CELL("dateiname",$A$1))+1,255))&amp;"."&amp;Januar!$C$6) = DATEVALUE(TEXT(Feiertage!$C$10,"TT.MM.JJJJ")),
    WEEKDAY(Feiertage!$C$10,2) &lt; 6
  ),
  "Pfingstmontag",
   IF(
      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7,"So","")))))
   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
      DATEVALUE(A34&amp;"."&amp;MONTH(1&amp;MID(CELL("dateiname",$A$1),FIND("]",CELL("dateiname",$A$1))+1,255))&amp;"."&amp;Januar!$C$6) = DATEVALUE(TEXT(Feiertage!$C$6,"TT.MM.JJJJ")),
      "Karfreitag",
   IF(
   DATEVALUE(A34&amp;"."&amp;MONTH(1&amp;MID(CELL("dateiname",$A$1),FIND("]",CELL("dateiname",$A$1))+1,255))&amp;"."&amp;Januar!$C$6) = DATEVALUE(TEXT(Feiertage!$C$7,"TT.MM.JJJJ")),
   "Ostermontag",
   IF(
  AND(
    DATEVALUE(A34&amp;"."&amp;MONTH(1&amp;MID(CELL("dateiname",$A$1),FIND("]",CELL("dateiname",$A$1))+1,255))&amp;"."&amp;Januar!$C$6) = DATEVALUE(TEXT(Feiertage!$C$9,"TT.MM.JJJJ")),
    WEEKDAY(Feiertage!$C$9,2) &lt; 6
  ),
  "Christi Himmelfahrt",
     IF(
  AND(
    DATEVALUE(A34&amp;"."&amp;MONTH(1&amp;MID(CELL("dateiname",$A$1),FIND("]",CELL("dateiname",$A$1))+1,255))&amp;"."&amp;Januar!$C$6) = DATEVALUE(TEXT(Feiertage!$C$10,"TT.MM.JJJJ")),
    WEEKDAY(Feiertage!$C$10,2) &lt; 6
  ),
  "Pfingstmontag",
   IF(
      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7,"So","")))))
   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
      DATEVALUE(A35&amp;"."&amp;MONTH(1&amp;MID(CELL("dateiname",$A$1),FIND("]",CELL("dateiname",$A$1))+1,255))&amp;"."&amp;Januar!$C$6) = DATEVALUE(TEXT(Feiertage!$C$6,"TT.MM.JJJJ")),
      "Karfreitag",
   IF(
   DATEVALUE(A35&amp;"."&amp;MONTH(1&amp;MID(CELL("dateiname",$A$1),FIND("]",CELL("dateiname",$A$1))+1,255))&amp;"."&amp;Januar!$C$6) = DATEVALUE(TEXT(Feiertage!$C$7,"TT.MM.JJJJ")),
   "Ostermontag",
   IF(
  AND(
    DATEVALUE(A35&amp;"."&amp;MONTH(1&amp;MID(CELL("dateiname",$A$1),FIND("]",CELL("dateiname",$A$1))+1,255))&amp;"."&amp;Januar!$C$6) = DATEVALUE(TEXT(Feiertage!$C$9,"TT.MM.JJJJ")),
    WEEKDAY(Feiertage!$C$9,2) &lt; 6
  ),
  "Christi Himmelfahrt",
     IF(
  AND(
    DATEVALUE(A35&amp;"."&amp;MONTH(1&amp;MID(CELL("dateiname",$A$1),FIND("]",CELL("dateiname",$A$1))+1,255))&amp;"."&amp;Januar!$C$6) = DATEVALUE(TEXT(Feiertage!$C$10,"TT.MM.JJJJ")),
    WEEKDAY(Feiertage!$C$10,2) &lt; 6
  ),
  "Pfingstmontag",
   IF(
      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7,"So","")))))
   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
      DATEVALUE(A36&amp;"."&amp;MONTH(1&amp;MID(CELL("dateiname",$A$1),FIND("]",CELL("dateiname",$A$1))+1,255))&amp;"."&amp;Januar!$C$6) = DATEVALUE(TEXT(Feiertage!$C$6,"TT.MM.JJJJ")),
      "Karfreitag",
   IF(
   DATEVALUE(A36&amp;"."&amp;MONTH(1&amp;MID(CELL("dateiname",$A$1),FIND("]",CELL("dateiname",$A$1))+1,255))&amp;"."&amp;Januar!$C$6) = DATEVALUE(TEXT(Feiertage!$C$7,"TT.MM.JJJJ")),
   "Ostermontag",
   IF(
  AND(
    DATEVALUE(A36&amp;"."&amp;MONTH(1&amp;MID(CELL("dateiname",$A$1),FIND("]",CELL("dateiname",$A$1))+1,255))&amp;"."&amp;Januar!$C$6) = DATEVALUE(TEXT(Feiertage!$C$9,"TT.MM.JJJJ")),
    WEEKDAY(Feiertage!$C$9,2) &lt; 6
  ),
  "Christi Himmelfahrt",
     IF(
  AND(
    DATEVALUE(A36&amp;"."&amp;MONTH(1&amp;MID(CELL("dateiname",$A$1),FIND("]",CELL("dateiname",$A$1))+1,255))&amp;"."&amp;Januar!$C$6) = DATEVALUE(TEXT(Feiertage!$C$10,"TT.MM.JJJJ")),
    WEEKDAY(Feiertage!$C$10,2) &lt; 6
  ),
  "Pfingstmontag",
   IF(
      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7,"So","")))))
   )</f>
        <v>Sa</v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
      DATEVALUE(A37&amp;"."&amp;MONTH(1&amp;MID(CELL("dateiname",$A$1),FIND("]",CELL("dateiname",$A$1))+1,255))&amp;"."&amp;Januar!$C$6) = DATEVALUE(TEXT(Feiertage!$C$6,"TT.MM.JJJJ")),
      "Karfreitag",
   IF(
   DATEVALUE(A37&amp;"."&amp;MONTH(1&amp;MID(CELL("dateiname",$A$1),FIND("]",CELL("dateiname",$A$1))+1,255))&amp;"."&amp;Januar!$C$6) = DATEVALUE(TEXT(Feiertage!$C$7,"TT.MM.JJJJ")),
   "Ostermontag",
   IF(
  AND(
    DATEVALUE(A37&amp;"."&amp;MONTH(1&amp;MID(CELL("dateiname",$A$1),FIND("]",CELL("dateiname",$A$1))+1,255))&amp;"."&amp;Januar!$C$6) = DATEVALUE(TEXT(Feiertage!$C$9,"TT.MM.JJJJ")),
    WEEKDAY(Feiertage!$C$9,2) &lt; 6
  ),
  "Christi Himmelfahrt",
     IF(
  AND(
    DATEVALUE(A37&amp;"."&amp;MONTH(1&amp;MID(CELL("dateiname",$A$1),FIND("]",CELL("dateiname",$A$1))+1,255))&amp;"."&amp;Januar!$C$6) = DATEVALUE(TEXT(Feiertage!$C$10,"TT.MM.JJJJ")),
    WEEKDAY(Feiertage!$C$10,2) &lt; 6
  ),
  "Pfingstmontag",
   IF(
      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7,"So","")))))
   )</f>
        <v>So</v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
      DATEVALUE(A38&amp;"."&amp;MONTH(1&amp;MID(CELL("dateiname",$A$1),FIND("]",CELL("dateiname",$A$1))+1,255))&amp;"."&amp;Januar!$C$6) = DATEVALUE(TEXT(Feiertage!$C$6,"TT.MM.JJJJ")),
      "Karfreitag",
   IF(
   DATEVALUE(A38&amp;"."&amp;MONTH(1&amp;MID(CELL("dateiname",$A$1),FIND("]",CELL("dateiname",$A$1))+1,255))&amp;"."&amp;Januar!$C$6) = DATEVALUE(TEXT(Feiertage!$C$7,"TT.MM.JJJJ")),
   "Ostermontag",
   IF(
  AND(
    DATEVALUE(A38&amp;"."&amp;MONTH(1&amp;MID(CELL("dateiname",$A$1),FIND("]",CELL("dateiname",$A$1))+1,255))&amp;"."&amp;Januar!$C$6) = DATEVALUE(TEXT(Feiertage!$C$9,"TT.MM.JJJJ")),
    WEEKDAY(Feiertage!$C$9,2) &lt; 6
  ),
  "Christi Himmelfahrt",
     IF(
  AND(
    DATEVALUE(A38&amp;"."&amp;MONTH(1&amp;MID(CELL("dateiname",$A$1),FIND("]",CELL("dateiname",$A$1))+1,255))&amp;"."&amp;Januar!$C$6) = DATEVALUE(TEXT(Feiertage!$C$10,"TT.MM.JJJJ")),
    WEEKDAY(Feiertage!$C$10,2) &lt; 6
  ),
  "Pfingstmontag",
   IF(
      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7,"So","")))))
   )</f>
        <v/>
      </c>
      <c r="J38" s="10"/>
      <c r="K38" s="1"/>
      <c r="L38" s="1"/>
    </row>
    <row r="39" spans="1:12" ht="13.5" thickBot="1" x14ac:dyDescent="0.25">
      <c r="A39" s="51" t="s">
        <v>34</v>
      </c>
      <c r="B39" s="44"/>
      <c r="C39" s="54"/>
      <c r="D39" s="29"/>
      <c r="E39" s="52"/>
      <c r="F39" s="26" t="str">
        <f t="shared" si="2"/>
        <v/>
      </c>
      <c r="G39" s="34" t="str">
        <f t="shared" si="0"/>
        <v/>
      </c>
      <c r="H39" s="34" t="str">
        <f t="shared" si="1"/>
        <v/>
      </c>
      <c r="I39" s="18" t="str">
        <f ca="1">IF(
      DATEVALUE(A39&amp;"."&amp;MONTH(1&amp;MID(CELL("dateiname",$A$1),FIND("]",CELL("dateiname",$A$1))+1,255))&amp;"."&amp;Januar!$C$6) = DATEVALUE(TEXT(Feiertage!$C$6,"TT.MM.JJJJ")),
      "Karfreitag",
   IF(
   DATEVALUE(A39&amp;"."&amp;MONTH(1&amp;MID(CELL("dateiname",$A$1),FIND("]",CELL("dateiname",$A$1))+1,255))&amp;"."&amp;Januar!$C$6) = DATEVALUE(TEXT(Feiertage!$C$7,"TT.MM.JJJJ")),
   "Ostermontag",
   IF(
  AND(
    DATEVALUE(A39&amp;"."&amp;MONTH(1&amp;MID(CELL("dateiname",$A$1),FIND("]",CELL("dateiname",$A$1))+1,255))&amp;"."&amp;Januar!$C$6) = DATEVALUE(TEXT(Feiertage!$C$9,"TT.MM.JJJJ")),
    WEEKDAY(Feiertage!$C$9,2) &lt; 6
  ),
  "Christi Himmelfahrt",
     IF(
  AND(
    DATEVALUE(A39&amp;"."&amp;MONTH(1&amp;MID(CELL("dateiname",$A$1),FIND("]",CELL("dateiname",$A$1))+1,255))&amp;"."&amp;Januar!$C$6) = DATEVALUE(TEXT(Feiertage!$C$10,"TT.MM.JJJJ")),
    WEEKDAY(Feiertage!$C$10,2) &lt; 6
  ),
  "Pfingstmontag",
   IF(
      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7,"So","")))))
   )</f>
        <v/>
      </c>
      <c r="J39" s="10"/>
      <c r="K39" s="1"/>
      <c r="L39" s="1"/>
    </row>
    <row r="40" spans="1:12" ht="13.5" thickBot="1" x14ac:dyDescent="0.25">
      <c r="A40" s="1"/>
      <c r="B40" s="1"/>
      <c r="C40" s="1"/>
      <c r="D40" s="1"/>
      <c r="E40" s="1"/>
      <c r="I40" s="12"/>
      <c r="J40" s="1"/>
      <c r="K40" s="1"/>
      <c r="L40" s="1"/>
    </row>
    <row r="41" spans="1:12" ht="13.5" thickBot="1" x14ac:dyDescent="0.25">
      <c r="A41" s="1"/>
      <c r="D41" s="17"/>
      <c r="E41" s="17"/>
      <c r="F41" s="9"/>
      <c r="G41" s="16" t="s">
        <v>51</v>
      </c>
      <c r="H41" s="35">
        <f>SUM(H10:H39)</f>
        <v>0</v>
      </c>
      <c r="I41" s="39" t="s">
        <v>63</v>
      </c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Mai!H43+H41</f>
        <v>0</v>
      </c>
      <c r="I42" t="s">
        <v>43</v>
      </c>
      <c r="J42" s="1"/>
      <c r="K42" s="1"/>
      <c r="L42" s="1"/>
    </row>
    <row r="43" spans="1:12" x14ac:dyDescent="0.2">
      <c r="A43" s="1"/>
      <c r="I43" s="1"/>
      <c r="J43" s="1"/>
      <c r="K43" s="1"/>
      <c r="L43" s="1"/>
    </row>
    <row r="44" spans="1:12" x14ac:dyDescent="0.2">
      <c r="A44" s="1"/>
      <c r="B44" s="105">
        <f ca="1">TODAY()</f>
        <v>43857</v>
      </c>
      <c r="C44" s="106"/>
      <c r="I44" s="1"/>
      <c r="J44" s="1"/>
      <c r="K44" s="1"/>
      <c r="L44" s="1"/>
    </row>
    <row r="45" spans="1:12" x14ac:dyDescent="0.2">
      <c r="A45" s="1"/>
      <c r="B45" s="1"/>
      <c r="C45" s="1"/>
      <c r="D45" s="1"/>
      <c r="E45" s="1"/>
      <c r="F45" s="11" t="s">
        <v>36</v>
      </c>
      <c r="G45" s="1"/>
      <c r="H45" s="1"/>
      <c r="I45" s="1"/>
      <c r="J45" s="1"/>
      <c r="K45" s="1"/>
      <c r="L45" s="1"/>
    </row>
    <row r="46" spans="1:12" x14ac:dyDescent="0.2">
      <c r="A46" s="1"/>
      <c r="B46" s="1" t="s">
        <v>37</v>
      </c>
      <c r="C46" s="1"/>
      <c r="D46" s="1"/>
      <c r="E46" s="1"/>
      <c r="F46" s="1" t="s">
        <v>38</v>
      </c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03"/>
      <c r="C48" s="104"/>
      <c r="D48" s="17"/>
      <c r="E48" s="17"/>
      <c r="F48" s="17"/>
      <c r="G48" s="17"/>
      <c r="H48" s="17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1" t="s">
        <v>36</v>
      </c>
      <c r="G49" s="1"/>
      <c r="H49" s="1"/>
      <c r="I49" s="1"/>
      <c r="J49" s="1"/>
      <c r="K49" s="1"/>
      <c r="L49" s="1"/>
    </row>
    <row r="50" spans="1:12" x14ac:dyDescent="0.2">
      <c r="A50" s="1"/>
      <c r="B50" s="1" t="s">
        <v>37</v>
      </c>
      <c r="C50" s="1"/>
      <c r="D50" s="1"/>
      <c r="E50" s="1"/>
      <c r="F50" s="1" t="s">
        <v>39</v>
      </c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sheet="1" objects="1" scenarios="1" formatCells="0" selectLockedCells="1"/>
  <mergeCells count="5">
    <mergeCell ref="B8:E8"/>
    <mergeCell ref="B9:C9"/>
    <mergeCell ref="D9:E9"/>
    <mergeCell ref="B44:C44"/>
    <mergeCell ref="B48:C48"/>
  </mergeCells>
  <conditionalFormatting sqref="H41:H42">
    <cfRule type="cellIs" dxfId="20" priority="3" stopIfTrue="1" operator="greaterThanOrEqual">
      <formula>0</formula>
    </cfRule>
  </conditionalFormatting>
  <conditionalFormatting sqref="I10:I39">
    <cfRule type="expression" dxfId="19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3740E3C-F54E-4718-837D-9E1B1F7FD45F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L53"/>
  <sheetViews>
    <sheetView showGridLines="0" zoomScaleNormal="100" workbookViewId="0">
      <selection activeCell="F40" sqref="F4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64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/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/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>Sa</v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>So</v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/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/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>Sa</v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>So</v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/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/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>Sa</v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>So</v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/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/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>Sa</v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>So</v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/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/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50" t="str">
        <f ca="1">IF(WEEKDAY(DATEVALUE(A40&amp;"."&amp;MONTH(1&amp;MID(CELL("dateiname",$A$1),FIND("]",CELL("dateiname",$A$1))+1,255))&amp;"."&amp;Januar!$C$6),2)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</f>
        <v/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s="39" t="s">
        <v>64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Juni!H42+H42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5:C45"/>
    <mergeCell ref="B49:C49"/>
  </mergeCells>
  <conditionalFormatting sqref="H42:H43">
    <cfRule type="cellIs" dxfId="17" priority="3" stopIfTrue="1" operator="greaterThanOrEqual">
      <formula>0</formula>
    </cfRule>
  </conditionalFormatting>
  <conditionalFormatting sqref="I10:I40">
    <cfRule type="expression" dxfId="16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4E0CF9D-0CA2-4CCB-9317-2A92C8D6A277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L53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6.5703125" customWidth="1"/>
    <col min="2" max="5" width="5.5703125" customWidth="1"/>
    <col min="6" max="6" width="14.5703125" customWidth="1"/>
    <col min="7" max="8" width="10.5703125" customWidth="1"/>
    <col min="9" max="9" width="20.42578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x14ac:dyDescent="0.35">
      <c r="A2" s="2"/>
      <c r="B2" s="2"/>
      <c r="C2" s="2"/>
      <c r="D2" s="1"/>
      <c r="E2" s="15" t="s">
        <v>0</v>
      </c>
      <c r="G2" s="2"/>
      <c r="H2" s="2"/>
      <c r="I2" s="2"/>
      <c r="J2" s="1"/>
      <c r="K2" s="1"/>
      <c r="L2" s="1"/>
    </row>
    <row r="3" spans="1:12" ht="12.75" customHeight="1" x14ac:dyDescent="0.2"/>
    <row r="4" spans="1:12" ht="12.75" customHeight="1" x14ac:dyDescent="0.2">
      <c r="B4" s="16" t="s">
        <v>41</v>
      </c>
      <c r="C4" s="1" t="str">
        <f>Januar!C4</f>
        <v>Max Mustermann</v>
      </c>
      <c r="E4" s="1"/>
      <c r="G4" s="16" t="s">
        <v>42</v>
      </c>
      <c r="H4" s="31">
        <v>8</v>
      </c>
      <c r="I4" t="s">
        <v>48</v>
      </c>
    </row>
    <row r="5" spans="1:12" x14ac:dyDescent="0.2">
      <c r="B5" s="16" t="s">
        <v>44</v>
      </c>
      <c r="C5" s="56" t="s">
        <v>65</v>
      </c>
      <c r="E5" s="1"/>
      <c r="G5" s="16" t="s">
        <v>45</v>
      </c>
      <c r="H5" s="36">
        <f>IF(H4&lt;6,0,30)</f>
        <v>30</v>
      </c>
      <c r="I5" t="s">
        <v>52</v>
      </c>
    </row>
    <row r="6" spans="1:12" x14ac:dyDescent="0.2">
      <c r="B6" s="16" t="s">
        <v>54</v>
      </c>
      <c r="C6" s="1" t="str">
        <f>Januar!C6</f>
        <v>2020</v>
      </c>
      <c r="E6" s="1"/>
    </row>
    <row r="7" spans="1:12" ht="13.5" customHeight="1" thickBot="1" x14ac:dyDescent="0.25">
      <c r="A7" s="2"/>
      <c r="B7" s="2"/>
      <c r="C7" s="2"/>
      <c r="D7" s="2"/>
      <c r="E7" s="2"/>
      <c r="F7" s="2"/>
      <c r="G7" s="2"/>
      <c r="H7" s="2"/>
      <c r="I7" s="12"/>
      <c r="J7" s="1"/>
      <c r="K7" s="1"/>
      <c r="L7" s="1"/>
    </row>
    <row r="8" spans="1:12" ht="13.5" customHeight="1" x14ac:dyDescent="0.2">
      <c r="A8" s="4" t="s">
        <v>1</v>
      </c>
      <c r="B8" s="97" t="s">
        <v>40</v>
      </c>
      <c r="C8" s="98"/>
      <c r="D8" s="99"/>
      <c r="E8" s="100"/>
      <c r="F8" s="22" t="s">
        <v>53</v>
      </c>
      <c r="G8" s="5" t="s">
        <v>49</v>
      </c>
      <c r="H8" s="55" t="s">
        <v>50</v>
      </c>
      <c r="I8" s="13" t="s">
        <v>2</v>
      </c>
      <c r="J8" s="1"/>
      <c r="K8" s="1"/>
      <c r="L8" s="1"/>
    </row>
    <row r="9" spans="1:12" ht="13.5" thickBot="1" x14ac:dyDescent="0.25">
      <c r="A9" s="6"/>
      <c r="B9" s="101" t="s">
        <v>3</v>
      </c>
      <c r="C9" s="102"/>
      <c r="D9" s="101" t="s">
        <v>4</v>
      </c>
      <c r="E9" s="102"/>
      <c r="F9" s="23" t="s">
        <v>47</v>
      </c>
      <c r="G9" s="14" t="s">
        <v>46</v>
      </c>
      <c r="H9" s="7" t="s">
        <v>46</v>
      </c>
      <c r="I9" s="8"/>
      <c r="J9" s="1"/>
      <c r="K9" s="1"/>
      <c r="L9" s="1"/>
    </row>
    <row r="10" spans="1:12" x14ac:dyDescent="0.2">
      <c r="A10" s="42" t="s">
        <v>5</v>
      </c>
      <c r="B10" s="27"/>
      <c r="C10" s="37"/>
      <c r="D10" s="30"/>
      <c r="E10" s="48"/>
      <c r="F10" s="25" t="str">
        <f>IF(AND(MINUTE(MEDIAN(0,0.5/24,TIME(D10,E10,0)-TIME(B10,C10,0)-6/24)+MEDIAN(0,0.25/24,TIME(D10,E10,0)-TIME(B10,C10,0)-9.5/24))=0,B10="",D10=""),"",MINUTE(MEDIAN(0,0.5/24,TIME(D10,E10,0)-TIME(B10,C10,0)-6/24)+MEDIAN(0,0.25/24,TIME(D10,E10,0)-TIME(B10,C10,0)-9.5/24)))</f>
        <v/>
      </c>
      <c r="G10" s="33" t="str">
        <f t="shared" ref="G10:G40" si="0">IF(AND(B10&gt;0,D10&gt;0),D10-B10+(E10-C10-F10)/60,"")</f>
        <v/>
      </c>
      <c r="H10" s="33" t="str">
        <f t="shared" ref="H10:H40" si="1">IF(AND(B10&gt;0,D10&gt;0),G10-$H$4,"")</f>
        <v/>
      </c>
      <c r="I10" s="18" t="str">
        <f ca="1">IF(WEEKDAY(DATEVALUE(A10&amp;"."&amp;MONTH(1&amp;MID(CELL("dateiname",$A$1),FIND("]",CELL("dateiname",$A$1))+1,255))&amp;"."&amp;Januar!$C$6),2) = 6,"Sa",IF(WEEKDAY(DATEVALUE(A10&amp;"."&amp;MONTH(1&amp;MID(CELL("dateiname",$A$1),FIND("]",CELL("dateiname",$A$1))+1,255))&amp;"."&amp;Januar!$C$6),2) = 7,"So",""))</f>
        <v>Sa</v>
      </c>
      <c r="J10" s="10"/>
      <c r="K10" s="3"/>
      <c r="L10" s="1"/>
    </row>
    <row r="11" spans="1:12" x14ac:dyDescent="0.2">
      <c r="A11" s="42" t="s">
        <v>6</v>
      </c>
      <c r="B11" s="45"/>
      <c r="C11" s="46"/>
      <c r="D11" s="47"/>
      <c r="E11" s="49"/>
      <c r="F11" s="25" t="str">
        <f t="shared" ref="F11:F40" si="2">IF(AND(MINUTE(MEDIAN(0,0.5/24,TIME(D11,E11,0)-TIME(B11,C11,0)-6/24)+MEDIAN(0,0.25/24,TIME(D11,E11,0)-TIME(B11,C11,0)-9.5/24))=0,B11="",D11=""),"",MINUTE(MEDIAN(0,0.5/24,TIME(D11,E11,0)-TIME(B11,C11,0)-6/24)+MEDIAN(0,0.25/24,TIME(D11,E11,0)-TIME(B11,C11,0)-9.5/24)))</f>
        <v/>
      </c>
      <c r="G11" s="33" t="str">
        <f t="shared" si="0"/>
        <v/>
      </c>
      <c r="H11" s="33" t="str">
        <f t="shared" si="1"/>
        <v/>
      </c>
      <c r="I11" s="18" t="str">
        <f ca="1">IF(WEEKDAY(DATEVALUE(A11&amp;"."&amp;MONTH(1&amp;MID(CELL("dateiname",$A$1),FIND("]",CELL("dateiname",$A$1))+1,255))&amp;"."&amp;Januar!$C$6),2) = 6,"Sa",IF(WEEKDAY(DATEVALUE(A11&amp;"."&amp;MONTH(1&amp;MID(CELL("dateiname",$A$1),FIND("]",CELL("dateiname",$A$1))+1,255))&amp;"."&amp;Januar!$C$6),2) = 7,"So",""))</f>
        <v>So</v>
      </c>
      <c r="J11" s="10"/>
      <c r="K11" s="1"/>
      <c r="L11" s="1"/>
    </row>
    <row r="12" spans="1:12" x14ac:dyDescent="0.2">
      <c r="A12" s="42" t="s">
        <v>7</v>
      </c>
      <c r="B12" s="45"/>
      <c r="C12" s="46"/>
      <c r="D12" s="47"/>
      <c r="E12" s="49"/>
      <c r="F12" s="25" t="str">
        <f t="shared" si="2"/>
        <v/>
      </c>
      <c r="G12" s="33" t="str">
        <f t="shared" si="0"/>
        <v/>
      </c>
      <c r="H12" s="33" t="str">
        <f t="shared" si="1"/>
        <v/>
      </c>
      <c r="I12" s="18" t="str">
        <f ca="1">IF(WEEKDAY(DATEVALUE(A12&amp;"."&amp;MONTH(1&amp;MID(CELL("dateiname",$A$1),FIND("]",CELL("dateiname",$A$1))+1,255))&amp;"."&amp;Januar!$C$6),2) = 6,"Sa",IF(WEEKDAY(DATEVALUE(A12&amp;"."&amp;MONTH(1&amp;MID(CELL("dateiname",$A$1),FIND("]",CELL("dateiname",$A$1))+1,255))&amp;"."&amp;Januar!$C$6),2) = 7,"So",""))</f>
        <v/>
      </c>
      <c r="J12" s="10"/>
      <c r="K12" s="1"/>
      <c r="L12" s="1"/>
    </row>
    <row r="13" spans="1:12" x14ac:dyDescent="0.2">
      <c r="A13" s="42" t="s">
        <v>8</v>
      </c>
      <c r="B13" s="45"/>
      <c r="C13" s="46"/>
      <c r="D13" s="47"/>
      <c r="E13" s="49"/>
      <c r="F13" s="25" t="str">
        <f t="shared" si="2"/>
        <v/>
      </c>
      <c r="G13" s="33" t="str">
        <f t="shared" si="0"/>
        <v/>
      </c>
      <c r="H13" s="33" t="str">
        <f t="shared" si="1"/>
        <v/>
      </c>
      <c r="I13" s="18" t="str">
        <f ca="1">IF(WEEKDAY(DATEVALUE(A13&amp;"."&amp;MONTH(1&amp;MID(CELL("dateiname",$A$1),FIND("]",CELL("dateiname",$A$1))+1,255))&amp;"."&amp;Januar!$C$6),2) = 6,"Sa",IF(WEEKDAY(DATEVALUE(A13&amp;"."&amp;MONTH(1&amp;MID(CELL("dateiname",$A$1),FIND("]",CELL("dateiname",$A$1))+1,255))&amp;"."&amp;Januar!$C$6),2) = 7,"So",""))</f>
        <v/>
      </c>
      <c r="J13" s="10"/>
      <c r="K13" s="1"/>
      <c r="L13" s="1"/>
    </row>
    <row r="14" spans="1:12" x14ac:dyDescent="0.2">
      <c r="A14" s="42" t="s">
        <v>9</v>
      </c>
      <c r="B14" s="45"/>
      <c r="C14" s="46"/>
      <c r="D14" s="47"/>
      <c r="E14" s="49"/>
      <c r="F14" s="25" t="str">
        <f t="shared" si="2"/>
        <v/>
      </c>
      <c r="G14" s="33" t="str">
        <f t="shared" si="0"/>
        <v/>
      </c>
      <c r="H14" s="33" t="str">
        <f t="shared" si="1"/>
        <v/>
      </c>
      <c r="I14" s="18" t="str">
        <f ca="1">IF(WEEKDAY(DATEVALUE(A14&amp;"."&amp;MONTH(1&amp;MID(CELL("dateiname",$A$1),FIND("]",CELL("dateiname",$A$1))+1,255))&amp;"."&amp;Januar!$C$6),2) = 6,"Sa",IF(WEEKDAY(DATEVALUE(A14&amp;"."&amp;MONTH(1&amp;MID(CELL("dateiname",$A$1),FIND("]",CELL("dateiname",$A$1))+1,255))&amp;"."&amp;Januar!$C$6),2) = 7,"So",""))</f>
        <v/>
      </c>
      <c r="J14" s="10"/>
      <c r="K14" s="1"/>
      <c r="L14" s="1"/>
    </row>
    <row r="15" spans="1:12" x14ac:dyDescent="0.2">
      <c r="A15" s="42" t="s">
        <v>10</v>
      </c>
      <c r="B15" s="45"/>
      <c r="C15" s="46"/>
      <c r="D15" s="47"/>
      <c r="E15" s="49"/>
      <c r="F15" s="25" t="str">
        <f t="shared" si="2"/>
        <v/>
      </c>
      <c r="G15" s="33" t="str">
        <f t="shared" si="0"/>
        <v/>
      </c>
      <c r="H15" s="33" t="str">
        <f t="shared" si="1"/>
        <v/>
      </c>
      <c r="I15" s="18" t="str">
        <f ca="1">IF(WEEKDAY(DATEVALUE(A15&amp;"."&amp;MONTH(1&amp;MID(CELL("dateiname",$A$1),FIND("]",CELL("dateiname",$A$1))+1,255))&amp;"."&amp;Januar!$C$6),2) = 6,"Sa",IF(WEEKDAY(DATEVALUE(A15&amp;"."&amp;MONTH(1&amp;MID(CELL("dateiname",$A$1),FIND("]",CELL("dateiname",$A$1))+1,255))&amp;"."&amp;Januar!$C$6),2) = 7,"So",""))</f>
        <v/>
      </c>
      <c r="J15" s="10"/>
      <c r="K15" s="1"/>
      <c r="L15" s="1"/>
    </row>
    <row r="16" spans="1:12" x14ac:dyDescent="0.2">
      <c r="A16" s="42" t="s">
        <v>11</v>
      </c>
      <c r="B16" s="45"/>
      <c r="C16" s="46"/>
      <c r="D16" s="47"/>
      <c r="E16" s="49"/>
      <c r="F16" s="25" t="str">
        <f t="shared" si="2"/>
        <v/>
      </c>
      <c r="G16" s="33" t="str">
        <f t="shared" si="0"/>
        <v/>
      </c>
      <c r="H16" s="33" t="str">
        <f t="shared" si="1"/>
        <v/>
      </c>
      <c r="I16" s="18" t="str">
        <f ca="1">IF(WEEKDAY(DATEVALUE(A16&amp;"."&amp;MONTH(1&amp;MID(CELL("dateiname",$A$1),FIND("]",CELL("dateiname",$A$1))+1,255))&amp;"."&amp;Januar!$C$6),2) = 6,"Sa",IF(WEEKDAY(DATEVALUE(A16&amp;"."&amp;MONTH(1&amp;MID(CELL("dateiname",$A$1),FIND("]",CELL("dateiname",$A$1))+1,255))&amp;"."&amp;Januar!$C$6),2) = 7,"So",""))</f>
        <v/>
      </c>
      <c r="J16" s="10"/>
      <c r="K16" s="1"/>
      <c r="L16" s="1"/>
    </row>
    <row r="17" spans="1:12" x14ac:dyDescent="0.2">
      <c r="A17" s="42" t="s">
        <v>12</v>
      </c>
      <c r="B17" s="45"/>
      <c r="C17" s="46"/>
      <c r="D17" s="47"/>
      <c r="E17" s="49"/>
      <c r="F17" s="25" t="str">
        <f t="shared" si="2"/>
        <v/>
      </c>
      <c r="G17" s="33" t="str">
        <f t="shared" si="0"/>
        <v/>
      </c>
      <c r="H17" s="33" t="str">
        <f t="shared" si="1"/>
        <v/>
      </c>
      <c r="I17" s="18" t="str">
        <f ca="1">IF(WEEKDAY(DATEVALUE(A17&amp;"."&amp;MONTH(1&amp;MID(CELL("dateiname",$A$1),FIND("]",CELL("dateiname",$A$1))+1,255))&amp;"."&amp;Januar!$C$6),2) = 6,"Sa",IF(WEEKDAY(DATEVALUE(A17&amp;"."&amp;MONTH(1&amp;MID(CELL("dateiname",$A$1),FIND("]",CELL("dateiname",$A$1))+1,255))&amp;"."&amp;Januar!$C$6),2) = 7,"So",""))</f>
        <v>Sa</v>
      </c>
      <c r="J17" s="10"/>
      <c r="K17" s="1"/>
      <c r="L17" s="1"/>
    </row>
    <row r="18" spans="1:12" x14ac:dyDescent="0.2">
      <c r="A18" s="42" t="s">
        <v>13</v>
      </c>
      <c r="B18" s="45"/>
      <c r="C18" s="46"/>
      <c r="D18" s="47"/>
      <c r="E18" s="49"/>
      <c r="F18" s="25" t="str">
        <f t="shared" si="2"/>
        <v/>
      </c>
      <c r="G18" s="33" t="str">
        <f t="shared" si="0"/>
        <v/>
      </c>
      <c r="H18" s="33" t="str">
        <f t="shared" si="1"/>
        <v/>
      </c>
      <c r="I18" s="18" t="str">
        <f ca="1">IF(WEEKDAY(DATEVALUE(A18&amp;"."&amp;MONTH(1&amp;MID(CELL("dateiname",$A$1),FIND("]",CELL("dateiname",$A$1))+1,255))&amp;"."&amp;Januar!$C$6),2) = 6,"Sa",IF(WEEKDAY(DATEVALUE(A18&amp;"."&amp;MONTH(1&amp;MID(CELL("dateiname",$A$1),FIND("]",CELL("dateiname",$A$1))+1,255))&amp;"."&amp;Januar!$C$6),2) = 7,"So",""))</f>
        <v>So</v>
      </c>
      <c r="J18" s="10"/>
      <c r="K18" s="1"/>
      <c r="L18" s="1"/>
    </row>
    <row r="19" spans="1:12" x14ac:dyDescent="0.2">
      <c r="A19" s="42" t="s">
        <v>14</v>
      </c>
      <c r="B19" s="45"/>
      <c r="C19" s="46"/>
      <c r="D19" s="47"/>
      <c r="E19" s="49"/>
      <c r="F19" s="25" t="str">
        <f t="shared" si="2"/>
        <v/>
      </c>
      <c r="G19" s="33" t="str">
        <f t="shared" si="0"/>
        <v/>
      </c>
      <c r="H19" s="33" t="str">
        <f t="shared" si="1"/>
        <v/>
      </c>
      <c r="I19" s="18" t="str">
        <f ca="1">IF(WEEKDAY(DATEVALUE(A19&amp;"."&amp;MONTH(1&amp;MID(CELL("dateiname",$A$1),FIND("]",CELL("dateiname",$A$1))+1,255))&amp;"."&amp;Januar!$C$6),2) = 6,"Sa",IF(WEEKDAY(DATEVALUE(A19&amp;"."&amp;MONTH(1&amp;MID(CELL("dateiname",$A$1),FIND("]",CELL("dateiname",$A$1))+1,255))&amp;"."&amp;Januar!$C$6),2) = 7,"So",""))</f>
        <v/>
      </c>
      <c r="J19" s="10"/>
      <c r="K19" s="1"/>
      <c r="L19" s="1"/>
    </row>
    <row r="20" spans="1:12" x14ac:dyDescent="0.2">
      <c r="A20" s="42" t="s">
        <v>15</v>
      </c>
      <c r="B20" s="45"/>
      <c r="C20" s="46"/>
      <c r="D20" s="47"/>
      <c r="E20" s="49"/>
      <c r="F20" s="25" t="str">
        <f t="shared" si="2"/>
        <v/>
      </c>
      <c r="G20" s="33" t="str">
        <f t="shared" si="0"/>
        <v/>
      </c>
      <c r="H20" s="33" t="str">
        <f t="shared" si="1"/>
        <v/>
      </c>
      <c r="I20" s="18" t="str">
        <f ca="1">IF(WEEKDAY(DATEVALUE(A20&amp;"."&amp;MONTH(1&amp;MID(CELL("dateiname",$A$1),FIND("]",CELL("dateiname",$A$1))+1,255))&amp;"."&amp;Januar!$C$6),2) = 6,"Sa",IF(WEEKDAY(DATEVALUE(A20&amp;"."&amp;MONTH(1&amp;MID(CELL("dateiname",$A$1),FIND("]",CELL("dateiname",$A$1))+1,255))&amp;"."&amp;Januar!$C$6),2) = 7,"So",""))</f>
        <v/>
      </c>
      <c r="J20" s="10"/>
      <c r="K20" s="1"/>
      <c r="L20" s="1"/>
    </row>
    <row r="21" spans="1:12" x14ac:dyDescent="0.2">
      <c r="A21" s="42" t="s">
        <v>16</v>
      </c>
      <c r="B21" s="45"/>
      <c r="C21" s="46"/>
      <c r="D21" s="47"/>
      <c r="E21" s="49"/>
      <c r="F21" s="25" t="str">
        <f t="shared" si="2"/>
        <v/>
      </c>
      <c r="G21" s="33" t="str">
        <f t="shared" si="0"/>
        <v/>
      </c>
      <c r="H21" s="33" t="str">
        <f t="shared" si="1"/>
        <v/>
      </c>
      <c r="I21" s="18" t="str">
        <f ca="1">IF(WEEKDAY(DATEVALUE(A21&amp;"."&amp;MONTH(1&amp;MID(CELL("dateiname",$A$1),FIND("]",CELL("dateiname",$A$1))+1,255))&amp;"."&amp;Januar!$C$6),2) = 6,"Sa",IF(WEEKDAY(DATEVALUE(A21&amp;"."&amp;MONTH(1&amp;MID(CELL("dateiname",$A$1),FIND("]",CELL("dateiname",$A$1))+1,255))&amp;"."&amp;Januar!$C$6),2) = 7,"So",""))</f>
        <v/>
      </c>
      <c r="J21" s="10"/>
      <c r="K21" s="1"/>
      <c r="L21" s="1"/>
    </row>
    <row r="22" spans="1:12" x14ac:dyDescent="0.2">
      <c r="A22" s="42" t="s">
        <v>17</v>
      </c>
      <c r="B22" s="45"/>
      <c r="C22" s="46"/>
      <c r="D22" s="47"/>
      <c r="E22" s="49"/>
      <c r="F22" s="25" t="str">
        <f t="shared" si="2"/>
        <v/>
      </c>
      <c r="G22" s="33" t="str">
        <f t="shared" si="0"/>
        <v/>
      </c>
      <c r="H22" s="33" t="str">
        <f t="shared" si="1"/>
        <v/>
      </c>
      <c r="I22" s="18" t="str">
        <f ca="1">IF(WEEKDAY(DATEVALUE(A22&amp;"."&amp;MONTH(1&amp;MID(CELL("dateiname",$A$1),FIND("]",CELL("dateiname",$A$1))+1,255))&amp;"."&amp;Januar!$C$6),2) = 6,"Sa",IF(WEEKDAY(DATEVALUE(A22&amp;"."&amp;MONTH(1&amp;MID(CELL("dateiname",$A$1),FIND("]",CELL("dateiname",$A$1))+1,255))&amp;"."&amp;Januar!$C$6),2) = 7,"So",""))</f>
        <v/>
      </c>
      <c r="J22" s="10"/>
      <c r="K22" s="1"/>
      <c r="L22" s="1"/>
    </row>
    <row r="23" spans="1:12" x14ac:dyDescent="0.2">
      <c r="A23" s="42" t="s">
        <v>18</v>
      </c>
      <c r="B23" s="45"/>
      <c r="C23" s="46"/>
      <c r="D23" s="47"/>
      <c r="E23" s="49"/>
      <c r="F23" s="25" t="str">
        <f t="shared" si="2"/>
        <v/>
      </c>
      <c r="G23" s="33" t="str">
        <f t="shared" si="0"/>
        <v/>
      </c>
      <c r="H23" s="33" t="str">
        <f t="shared" si="1"/>
        <v/>
      </c>
      <c r="I23" s="18" t="str">
        <f ca="1">IF(WEEKDAY(DATEVALUE(A23&amp;"."&amp;MONTH(1&amp;MID(CELL("dateiname",$A$1),FIND("]",CELL("dateiname",$A$1))+1,255))&amp;"."&amp;Januar!$C$6),2) = 6,"Sa",IF(WEEKDAY(DATEVALUE(A23&amp;"."&amp;MONTH(1&amp;MID(CELL("dateiname",$A$1),FIND("]",CELL("dateiname",$A$1))+1,255))&amp;"."&amp;Januar!$C$6),2) = 7,"So",""))</f>
        <v/>
      </c>
      <c r="J23" s="10"/>
      <c r="K23" s="1"/>
      <c r="L23" s="1"/>
    </row>
    <row r="24" spans="1:12" x14ac:dyDescent="0.2">
      <c r="A24" s="42" t="s">
        <v>19</v>
      </c>
      <c r="B24" s="45"/>
      <c r="C24" s="46"/>
      <c r="D24" s="47"/>
      <c r="E24" s="49"/>
      <c r="F24" s="25" t="str">
        <f t="shared" si="2"/>
        <v/>
      </c>
      <c r="G24" s="33" t="str">
        <f t="shared" si="0"/>
        <v/>
      </c>
      <c r="H24" s="33" t="str">
        <f t="shared" si="1"/>
        <v/>
      </c>
      <c r="I24" s="18" t="str">
        <f ca="1">IF(WEEKDAY(DATEVALUE(A24&amp;"."&amp;MONTH(1&amp;MID(CELL("dateiname",$A$1),FIND("]",CELL("dateiname",$A$1))+1,255))&amp;"."&amp;Januar!$C$6),2) = 6,"Sa",IF(WEEKDAY(DATEVALUE(A24&amp;"."&amp;MONTH(1&amp;MID(CELL("dateiname",$A$1),FIND("]",CELL("dateiname",$A$1))+1,255))&amp;"."&amp;Januar!$C$6),2) = 7,"So",""))</f>
        <v>Sa</v>
      </c>
      <c r="J24" s="10"/>
      <c r="K24" s="1"/>
      <c r="L24" s="1"/>
    </row>
    <row r="25" spans="1:12" x14ac:dyDescent="0.2">
      <c r="A25" s="42" t="s">
        <v>20</v>
      </c>
      <c r="B25" s="45"/>
      <c r="C25" s="46"/>
      <c r="D25" s="47"/>
      <c r="E25" s="49"/>
      <c r="F25" s="25" t="str">
        <f t="shared" si="2"/>
        <v/>
      </c>
      <c r="G25" s="33" t="str">
        <f t="shared" si="0"/>
        <v/>
      </c>
      <c r="H25" s="33" t="str">
        <f t="shared" si="1"/>
        <v/>
      </c>
      <c r="I25" s="18" t="str">
        <f ca="1">IF(WEEKDAY(DATEVALUE(A25&amp;"."&amp;MONTH(1&amp;MID(CELL("dateiname",$A$1),FIND("]",CELL("dateiname",$A$1))+1,255))&amp;"."&amp;Januar!$C$6),2) = 6,"Sa",IF(WEEKDAY(DATEVALUE(A25&amp;"."&amp;MONTH(1&amp;MID(CELL("dateiname",$A$1),FIND("]",CELL("dateiname",$A$1))+1,255))&amp;"."&amp;Januar!$C$6),2) = 7,"So",""))</f>
        <v>So</v>
      </c>
      <c r="J25" s="10"/>
      <c r="K25" s="1"/>
      <c r="L25" s="1"/>
    </row>
    <row r="26" spans="1:12" x14ac:dyDescent="0.2">
      <c r="A26" s="42" t="s">
        <v>21</v>
      </c>
      <c r="B26" s="45"/>
      <c r="C26" s="46"/>
      <c r="D26" s="47"/>
      <c r="E26" s="49"/>
      <c r="F26" s="25" t="str">
        <f t="shared" si="2"/>
        <v/>
      </c>
      <c r="G26" s="33" t="str">
        <f t="shared" si="0"/>
        <v/>
      </c>
      <c r="H26" s="33" t="str">
        <f t="shared" si="1"/>
        <v/>
      </c>
      <c r="I26" s="18" t="str">
        <f ca="1">IF(WEEKDAY(DATEVALUE(A26&amp;"."&amp;MONTH(1&amp;MID(CELL("dateiname",$A$1),FIND("]",CELL("dateiname",$A$1))+1,255))&amp;"."&amp;Januar!$C$6),2) = 6,"Sa",IF(WEEKDAY(DATEVALUE(A26&amp;"."&amp;MONTH(1&amp;MID(CELL("dateiname",$A$1),FIND("]",CELL("dateiname",$A$1))+1,255))&amp;"."&amp;Januar!$C$6),2) = 7,"So",""))</f>
        <v/>
      </c>
      <c r="J26" s="10"/>
      <c r="K26" s="1"/>
      <c r="L26" s="1"/>
    </row>
    <row r="27" spans="1:12" x14ac:dyDescent="0.2">
      <c r="A27" s="42" t="s">
        <v>22</v>
      </c>
      <c r="B27" s="45"/>
      <c r="C27" s="46"/>
      <c r="D27" s="47"/>
      <c r="E27" s="49"/>
      <c r="F27" s="25" t="str">
        <f t="shared" si="2"/>
        <v/>
      </c>
      <c r="G27" s="33" t="str">
        <f t="shared" si="0"/>
        <v/>
      </c>
      <c r="H27" s="33" t="str">
        <f t="shared" si="1"/>
        <v/>
      </c>
      <c r="I27" s="18" t="str">
        <f ca="1">IF(WEEKDAY(DATEVALUE(A27&amp;"."&amp;MONTH(1&amp;MID(CELL("dateiname",$A$1),FIND("]",CELL("dateiname",$A$1))+1,255))&amp;"."&amp;Januar!$C$6),2) = 6,"Sa",IF(WEEKDAY(DATEVALUE(A27&amp;"."&amp;MONTH(1&amp;MID(CELL("dateiname",$A$1),FIND("]",CELL("dateiname",$A$1))+1,255))&amp;"."&amp;Januar!$C$6),2) = 7,"So",""))</f>
        <v/>
      </c>
      <c r="J27" s="10"/>
      <c r="K27" s="1"/>
      <c r="L27" s="1"/>
    </row>
    <row r="28" spans="1:12" x14ac:dyDescent="0.2">
      <c r="A28" s="42" t="s">
        <v>23</v>
      </c>
      <c r="B28" s="45"/>
      <c r="C28" s="46"/>
      <c r="D28" s="47"/>
      <c r="E28" s="49"/>
      <c r="F28" s="25" t="str">
        <f t="shared" si="2"/>
        <v/>
      </c>
      <c r="G28" s="33" t="str">
        <f t="shared" si="0"/>
        <v/>
      </c>
      <c r="H28" s="33" t="str">
        <f t="shared" si="1"/>
        <v/>
      </c>
      <c r="I28" s="18" t="str">
        <f ca="1">IF(WEEKDAY(DATEVALUE(A28&amp;"."&amp;MONTH(1&amp;MID(CELL("dateiname",$A$1),FIND("]",CELL("dateiname",$A$1))+1,255))&amp;"."&amp;Januar!$C$6),2) = 6,"Sa",IF(WEEKDAY(DATEVALUE(A28&amp;"."&amp;MONTH(1&amp;MID(CELL("dateiname",$A$1),FIND("]",CELL("dateiname",$A$1))+1,255))&amp;"."&amp;Januar!$C$6),2) = 7,"So",""))</f>
        <v/>
      </c>
      <c r="J28" s="10"/>
      <c r="K28" s="1"/>
      <c r="L28" s="1"/>
    </row>
    <row r="29" spans="1:12" x14ac:dyDescent="0.2">
      <c r="A29" s="42" t="s">
        <v>24</v>
      </c>
      <c r="B29" s="45"/>
      <c r="C29" s="46"/>
      <c r="D29" s="47"/>
      <c r="E29" s="49"/>
      <c r="F29" s="25" t="str">
        <f t="shared" si="2"/>
        <v/>
      </c>
      <c r="G29" s="33" t="str">
        <f t="shared" si="0"/>
        <v/>
      </c>
      <c r="H29" s="33" t="str">
        <f t="shared" si="1"/>
        <v/>
      </c>
      <c r="I29" s="18" t="str">
        <f ca="1">IF(WEEKDAY(DATEVALUE(A29&amp;"."&amp;MONTH(1&amp;MID(CELL("dateiname",$A$1),FIND("]",CELL("dateiname",$A$1))+1,255))&amp;"."&amp;Januar!$C$6),2) = 6,"Sa",IF(WEEKDAY(DATEVALUE(A29&amp;"."&amp;MONTH(1&amp;MID(CELL("dateiname",$A$1),FIND("]",CELL("dateiname",$A$1))+1,255))&amp;"."&amp;Januar!$C$6),2) = 7,"So",""))</f>
        <v/>
      </c>
      <c r="J29" s="10"/>
      <c r="K29" s="1"/>
      <c r="L29" s="1"/>
    </row>
    <row r="30" spans="1:12" x14ac:dyDescent="0.2">
      <c r="A30" s="42" t="s">
        <v>25</v>
      </c>
      <c r="B30" s="45"/>
      <c r="C30" s="46"/>
      <c r="D30" s="47"/>
      <c r="E30" s="49"/>
      <c r="F30" s="25" t="str">
        <f t="shared" si="2"/>
        <v/>
      </c>
      <c r="G30" s="33" t="str">
        <f t="shared" si="0"/>
        <v/>
      </c>
      <c r="H30" s="33" t="str">
        <f t="shared" si="1"/>
        <v/>
      </c>
      <c r="I30" s="18" t="str">
        <f ca="1">IF(WEEKDAY(DATEVALUE(A30&amp;"."&amp;MONTH(1&amp;MID(CELL("dateiname",$A$1),FIND("]",CELL("dateiname",$A$1))+1,255))&amp;"."&amp;Januar!$C$6),2) = 6,"Sa",IF(WEEKDAY(DATEVALUE(A30&amp;"."&amp;MONTH(1&amp;MID(CELL("dateiname",$A$1),FIND("]",CELL("dateiname",$A$1))+1,255))&amp;"."&amp;Januar!$C$6),2) = 7,"So",""))</f>
        <v/>
      </c>
      <c r="J30" s="10"/>
      <c r="K30" s="1"/>
      <c r="L30" s="1"/>
    </row>
    <row r="31" spans="1:12" x14ac:dyDescent="0.2">
      <c r="A31" s="42" t="s">
        <v>26</v>
      </c>
      <c r="B31" s="45"/>
      <c r="C31" s="46"/>
      <c r="D31" s="47"/>
      <c r="E31" s="49"/>
      <c r="F31" s="25" t="str">
        <f t="shared" si="2"/>
        <v/>
      </c>
      <c r="G31" s="33" t="str">
        <f t="shared" si="0"/>
        <v/>
      </c>
      <c r="H31" s="33" t="str">
        <f t="shared" si="1"/>
        <v/>
      </c>
      <c r="I31" s="18" t="str">
        <f ca="1">IF(WEEKDAY(DATEVALUE(A31&amp;"."&amp;MONTH(1&amp;MID(CELL("dateiname",$A$1),FIND("]",CELL("dateiname",$A$1))+1,255))&amp;"."&amp;Januar!$C$6),2) = 6,"Sa",IF(WEEKDAY(DATEVALUE(A31&amp;"."&amp;MONTH(1&amp;MID(CELL("dateiname",$A$1),FIND("]",CELL("dateiname",$A$1))+1,255))&amp;"."&amp;Januar!$C$6),2) = 7,"So",""))</f>
        <v>Sa</v>
      </c>
      <c r="J31" s="10"/>
      <c r="K31" s="1"/>
      <c r="L31" s="1"/>
    </row>
    <row r="32" spans="1:12" x14ac:dyDescent="0.2">
      <c r="A32" s="42" t="s">
        <v>27</v>
      </c>
      <c r="B32" s="45"/>
      <c r="C32" s="46"/>
      <c r="D32" s="47"/>
      <c r="E32" s="49"/>
      <c r="F32" s="25" t="str">
        <f t="shared" si="2"/>
        <v/>
      </c>
      <c r="G32" s="33" t="str">
        <f t="shared" si="0"/>
        <v/>
      </c>
      <c r="H32" s="33" t="str">
        <f t="shared" si="1"/>
        <v/>
      </c>
      <c r="I32" s="18" t="str">
        <f ca="1">IF(WEEKDAY(DATEVALUE(A32&amp;"."&amp;MONTH(1&amp;MID(CELL("dateiname",$A$1),FIND("]",CELL("dateiname",$A$1))+1,255))&amp;"."&amp;Januar!$C$6),2) = 6,"Sa",IF(WEEKDAY(DATEVALUE(A32&amp;"."&amp;MONTH(1&amp;MID(CELL("dateiname",$A$1),FIND("]",CELL("dateiname",$A$1))+1,255))&amp;"."&amp;Januar!$C$6),2) = 7,"So",""))</f>
        <v>So</v>
      </c>
      <c r="J32" s="10"/>
      <c r="K32" s="1"/>
      <c r="L32" s="1"/>
    </row>
    <row r="33" spans="1:12" x14ac:dyDescent="0.2">
      <c r="A33" s="42" t="s">
        <v>28</v>
      </c>
      <c r="B33" s="45"/>
      <c r="C33" s="46"/>
      <c r="D33" s="47"/>
      <c r="E33" s="49"/>
      <c r="F33" s="25" t="str">
        <f t="shared" si="2"/>
        <v/>
      </c>
      <c r="G33" s="33" t="str">
        <f t="shared" si="0"/>
        <v/>
      </c>
      <c r="H33" s="33" t="str">
        <f t="shared" si="1"/>
        <v/>
      </c>
      <c r="I33" s="18" t="str">
        <f ca="1">IF(WEEKDAY(DATEVALUE(A33&amp;"."&amp;MONTH(1&amp;MID(CELL("dateiname",$A$1),FIND("]",CELL("dateiname",$A$1))+1,255))&amp;"."&amp;Januar!$C$6),2) = 6,"Sa",IF(WEEKDAY(DATEVALUE(A33&amp;"."&amp;MONTH(1&amp;MID(CELL("dateiname",$A$1),FIND("]",CELL("dateiname",$A$1))+1,255))&amp;"."&amp;Januar!$C$6),2) = 7,"So",""))</f>
        <v/>
      </c>
      <c r="J33" s="10"/>
      <c r="K33" s="1"/>
      <c r="L33" s="1"/>
    </row>
    <row r="34" spans="1:12" x14ac:dyDescent="0.2">
      <c r="A34" s="42" t="s">
        <v>29</v>
      </c>
      <c r="B34" s="45"/>
      <c r="C34" s="46"/>
      <c r="D34" s="47"/>
      <c r="E34" s="49"/>
      <c r="F34" s="25" t="str">
        <f t="shared" si="2"/>
        <v/>
      </c>
      <c r="G34" s="33" t="str">
        <f t="shared" si="0"/>
        <v/>
      </c>
      <c r="H34" s="33" t="str">
        <f t="shared" si="1"/>
        <v/>
      </c>
      <c r="I34" s="18" t="str">
        <f ca="1">IF(WEEKDAY(DATEVALUE(A34&amp;"."&amp;MONTH(1&amp;MID(CELL("dateiname",$A$1),FIND("]",CELL("dateiname",$A$1))+1,255))&amp;"."&amp;Januar!$C$6),2) = 6,"Sa",IF(WEEKDAY(DATEVALUE(A34&amp;"."&amp;MONTH(1&amp;MID(CELL("dateiname",$A$1),FIND("]",CELL("dateiname",$A$1))+1,255))&amp;"."&amp;Januar!$C$6),2) = 7,"So",""))</f>
        <v/>
      </c>
      <c r="J34" s="10"/>
      <c r="K34" s="1"/>
      <c r="L34" s="1"/>
    </row>
    <row r="35" spans="1:12" x14ac:dyDescent="0.2">
      <c r="A35" s="42" t="s">
        <v>30</v>
      </c>
      <c r="B35" s="45"/>
      <c r="C35" s="46"/>
      <c r="D35" s="47"/>
      <c r="E35" s="49"/>
      <c r="F35" s="25" t="str">
        <f t="shared" si="2"/>
        <v/>
      </c>
      <c r="G35" s="33" t="str">
        <f t="shared" si="0"/>
        <v/>
      </c>
      <c r="H35" s="33" t="str">
        <f t="shared" si="1"/>
        <v/>
      </c>
      <c r="I35" s="18" t="str">
        <f ca="1">IF(WEEKDAY(DATEVALUE(A35&amp;"."&amp;MONTH(1&amp;MID(CELL("dateiname",$A$1),FIND("]",CELL("dateiname",$A$1))+1,255))&amp;"."&amp;Januar!$C$6),2) = 6,"Sa",IF(WEEKDAY(DATEVALUE(A35&amp;"."&amp;MONTH(1&amp;MID(CELL("dateiname",$A$1),FIND("]",CELL("dateiname",$A$1))+1,255))&amp;"."&amp;Januar!$C$6),2) = 7,"So",""))</f>
        <v/>
      </c>
      <c r="J35" s="10"/>
      <c r="K35" s="1"/>
      <c r="L35" s="1"/>
    </row>
    <row r="36" spans="1:12" x14ac:dyDescent="0.2">
      <c r="A36" s="42" t="s">
        <v>31</v>
      </c>
      <c r="B36" s="45"/>
      <c r="C36" s="46"/>
      <c r="D36" s="47"/>
      <c r="E36" s="49"/>
      <c r="F36" s="25" t="str">
        <f t="shared" si="2"/>
        <v/>
      </c>
      <c r="G36" s="33" t="str">
        <f t="shared" si="0"/>
        <v/>
      </c>
      <c r="H36" s="33" t="str">
        <f t="shared" si="1"/>
        <v/>
      </c>
      <c r="I36" s="18" t="str">
        <f ca="1">IF(WEEKDAY(DATEVALUE(A36&amp;"."&amp;MONTH(1&amp;MID(CELL("dateiname",$A$1),FIND("]",CELL("dateiname",$A$1))+1,255))&amp;"."&amp;Januar!$C$6),2) = 6,"Sa",IF(WEEKDAY(DATEVALUE(A36&amp;"."&amp;MONTH(1&amp;MID(CELL("dateiname",$A$1),FIND("]",CELL("dateiname",$A$1))+1,255))&amp;"."&amp;Januar!$C$6),2) = 7,"So",""))</f>
        <v/>
      </c>
      <c r="J36" s="10"/>
      <c r="K36" s="1"/>
      <c r="L36" s="1"/>
    </row>
    <row r="37" spans="1:12" x14ac:dyDescent="0.2">
      <c r="A37" s="42" t="s">
        <v>32</v>
      </c>
      <c r="B37" s="45"/>
      <c r="C37" s="46"/>
      <c r="D37" s="47"/>
      <c r="E37" s="49"/>
      <c r="F37" s="25" t="str">
        <f t="shared" si="2"/>
        <v/>
      </c>
      <c r="G37" s="33" t="str">
        <f t="shared" si="0"/>
        <v/>
      </c>
      <c r="H37" s="33" t="str">
        <f t="shared" si="1"/>
        <v/>
      </c>
      <c r="I37" s="18" t="str">
        <f ca="1">IF(WEEKDAY(DATEVALUE(A37&amp;"."&amp;MONTH(1&amp;MID(CELL("dateiname",$A$1),FIND("]",CELL("dateiname",$A$1))+1,255))&amp;"."&amp;Januar!$C$6),2) = 6,"Sa",IF(WEEKDAY(DATEVALUE(A37&amp;"."&amp;MONTH(1&amp;MID(CELL("dateiname",$A$1),FIND("]",CELL("dateiname",$A$1))+1,255))&amp;"."&amp;Januar!$C$6),2) = 7,"So",""))</f>
        <v/>
      </c>
      <c r="J37" s="10"/>
      <c r="K37" s="1"/>
      <c r="L37" s="1"/>
    </row>
    <row r="38" spans="1:12" x14ac:dyDescent="0.2">
      <c r="A38" s="42" t="s">
        <v>33</v>
      </c>
      <c r="B38" s="45"/>
      <c r="C38" s="46"/>
      <c r="D38" s="47"/>
      <c r="E38" s="49"/>
      <c r="F38" s="25" t="str">
        <f t="shared" si="2"/>
        <v/>
      </c>
      <c r="G38" s="33" t="str">
        <f t="shared" si="0"/>
        <v/>
      </c>
      <c r="H38" s="33" t="str">
        <f t="shared" si="1"/>
        <v/>
      </c>
      <c r="I38" s="18" t="str">
        <f ca="1">IF(WEEKDAY(DATEVALUE(A38&amp;"."&amp;MONTH(1&amp;MID(CELL("dateiname",$A$1),FIND("]",CELL("dateiname",$A$1))+1,255))&amp;"."&amp;Januar!$C$6),2) = 6,"Sa",IF(WEEKDAY(DATEVALUE(A38&amp;"."&amp;MONTH(1&amp;MID(CELL("dateiname",$A$1),FIND("]",CELL("dateiname",$A$1))+1,255))&amp;"."&amp;Januar!$C$6),2) = 7,"So",""))</f>
        <v>Sa</v>
      </c>
      <c r="J38" s="10"/>
      <c r="K38" s="1"/>
      <c r="L38" s="1"/>
    </row>
    <row r="39" spans="1:12" x14ac:dyDescent="0.2">
      <c r="A39" s="42" t="s">
        <v>34</v>
      </c>
      <c r="B39" s="45"/>
      <c r="C39" s="46"/>
      <c r="D39" s="47"/>
      <c r="E39" s="49"/>
      <c r="F39" s="25" t="str">
        <f t="shared" si="2"/>
        <v/>
      </c>
      <c r="G39" s="33" t="str">
        <f t="shared" si="0"/>
        <v/>
      </c>
      <c r="H39" s="33" t="str">
        <f t="shared" si="1"/>
        <v/>
      </c>
      <c r="I39" s="18" t="str">
        <f ca="1">IF(WEEKDAY(DATEVALUE(A39&amp;"."&amp;MONTH(1&amp;MID(CELL("dateiname",$A$1),FIND("]",CELL("dateiname",$A$1))+1,255))&amp;"."&amp;Januar!$C$6),2) = 6,"Sa",IF(WEEKDAY(DATEVALUE(A39&amp;"."&amp;MONTH(1&amp;MID(CELL("dateiname",$A$1),FIND("]",CELL("dateiname",$A$1))+1,255))&amp;"."&amp;Januar!$C$6),2) = 7,"So",""))</f>
        <v>So</v>
      </c>
      <c r="J39" s="10"/>
      <c r="K39" s="1"/>
      <c r="L39" s="1"/>
    </row>
    <row r="40" spans="1:12" ht="13.5" thickBot="1" x14ac:dyDescent="0.25">
      <c r="A40" s="51" t="s">
        <v>35</v>
      </c>
      <c r="B40" s="44"/>
      <c r="C40" s="54"/>
      <c r="D40" s="29"/>
      <c r="E40" s="52"/>
      <c r="F40" s="26" t="str">
        <f t="shared" si="2"/>
        <v/>
      </c>
      <c r="G40" s="34" t="str">
        <f t="shared" si="0"/>
        <v/>
      </c>
      <c r="H40" s="34" t="str">
        <f t="shared" si="1"/>
        <v/>
      </c>
      <c r="I40" s="50" t="str">
        <f ca="1">IF(WEEKDAY(DATEVALUE(A40&amp;"."&amp;MONTH(1&amp;MID(CELL("dateiname",$A$1),FIND("]",CELL("dateiname",$A$1))+1,255))&amp;"."&amp;Januar!$C$6),2) = 6,"Sa",IF(WEEKDAY(DATEVALUE(A40&amp;"."&amp;MONTH(1&amp;MID(CELL("dateiname",$A$1),FIND("]",CELL("dateiname",$A$1))+1,255))&amp;"."&amp;Januar!$C$6),2) = 7,"So",""))</f>
        <v/>
      </c>
      <c r="J40" s="10"/>
      <c r="K40" s="1"/>
      <c r="L40" s="1"/>
    </row>
    <row r="41" spans="1:12" ht="13.5" thickBot="1" x14ac:dyDescent="0.25">
      <c r="A41" s="1"/>
      <c r="B41" s="1"/>
      <c r="C41" s="1"/>
      <c r="D41" s="1"/>
      <c r="E41" s="1"/>
      <c r="I41" s="12"/>
      <c r="J41" s="1"/>
      <c r="K41" s="1"/>
      <c r="L41" s="1"/>
    </row>
    <row r="42" spans="1:12" ht="13.5" thickBot="1" x14ac:dyDescent="0.25">
      <c r="A42" s="1"/>
      <c r="D42" s="17"/>
      <c r="E42" s="17"/>
      <c r="F42" s="9"/>
      <c r="G42" s="16" t="s">
        <v>51</v>
      </c>
      <c r="H42" s="35">
        <f>SUM(H10:H40)</f>
        <v>0</v>
      </c>
      <c r="I42" s="39" t="s">
        <v>65</v>
      </c>
      <c r="J42" s="1"/>
      <c r="K42" s="1"/>
      <c r="L42" s="1"/>
    </row>
    <row r="43" spans="1:12" ht="13.5" thickBot="1" x14ac:dyDescent="0.25">
      <c r="A43" s="1"/>
      <c r="D43" s="17"/>
      <c r="E43" s="17"/>
      <c r="F43" s="9"/>
      <c r="G43" s="16" t="s">
        <v>51</v>
      </c>
      <c r="H43" s="35">
        <f>Juli!H43+H42</f>
        <v>0</v>
      </c>
      <c r="I43" t="s">
        <v>43</v>
      </c>
      <c r="J43" s="1"/>
      <c r="K43" s="1"/>
      <c r="L43" s="1"/>
    </row>
    <row r="44" spans="1:12" x14ac:dyDescent="0.2">
      <c r="A44" s="1"/>
      <c r="I44" s="1"/>
      <c r="J44" s="1"/>
      <c r="K44" s="1"/>
      <c r="L44" s="1"/>
    </row>
    <row r="45" spans="1:12" x14ac:dyDescent="0.2">
      <c r="A45" s="1"/>
      <c r="B45" s="105">
        <f ca="1">TODAY()</f>
        <v>43857</v>
      </c>
      <c r="C45" s="106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1" t="s">
        <v>36</v>
      </c>
      <c r="G46" s="1"/>
      <c r="H46" s="1"/>
      <c r="I46" s="1"/>
      <c r="J46" s="1"/>
      <c r="K46" s="1"/>
      <c r="L46" s="1"/>
    </row>
    <row r="47" spans="1:12" x14ac:dyDescent="0.2">
      <c r="A47" s="1"/>
      <c r="B47" s="1" t="s">
        <v>37</v>
      </c>
      <c r="C47" s="1"/>
      <c r="D47" s="1"/>
      <c r="E47" s="1"/>
      <c r="F47" s="1" t="s">
        <v>38</v>
      </c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03"/>
      <c r="C49" s="104"/>
      <c r="D49" s="17"/>
      <c r="E49" s="17"/>
      <c r="F49" s="17"/>
      <c r="G49" s="17"/>
      <c r="H49" s="17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1" t="s">
        <v>36</v>
      </c>
      <c r="G50" s="1"/>
      <c r="H50" s="1"/>
      <c r="I50" s="1"/>
      <c r="J50" s="1"/>
      <c r="K50" s="1"/>
      <c r="L50" s="1"/>
    </row>
    <row r="51" spans="1:12" x14ac:dyDescent="0.2">
      <c r="A51" s="1"/>
      <c r="B51" s="1" t="s">
        <v>37</v>
      </c>
      <c r="C51" s="1"/>
      <c r="D51" s="1"/>
      <c r="E51" s="1"/>
      <c r="F51" s="1" t="s">
        <v>39</v>
      </c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heet="1" objects="1" scenarios="1" formatCells="0" selectLockedCells="1"/>
  <mergeCells count="5">
    <mergeCell ref="B8:E8"/>
    <mergeCell ref="B9:C9"/>
    <mergeCell ref="D9:E9"/>
    <mergeCell ref="B45:C45"/>
    <mergeCell ref="B49:C49"/>
  </mergeCells>
  <conditionalFormatting sqref="H42:H43">
    <cfRule type="cellIs" dxfId="14" priority="3" stopIfTrue="1" operator="greaterThanOrEqual">
      <formula>0</formula>
    </cfRule>
  </conditionalFormatting>
  <conditionalFormatting sqref="I10:I40">
    <cfRule type="expression" dxfId="13" priority="2">
      <formula>WEEKDAY(DATEVALUE(A10&amp;"."&amp;MONTH(1&amp;MID(CELL("dateiname",$A$1),FIND("]",CELL("dateiname",$A$1))+1,255))&amp;"."&amp;$C$6),2) &gt; 5</formula>
    </cfRule>
  </conditionalFormatting>
  <printOptions gridLinesSet="0"/>
  <pageMargins left="1.5748031496062993" right="0.78740157480314965" top="0.98425196850393704" bottom="0.98425196850393704" header="0.51181102362204722" footer="0.51181102362204722"/>
  <pageSetup paperSize="9" scale="79" orientation="portrait" horizontalDpi="300" verticalDpi="300" r:id="rId1"/>
  <headerFooter alignWithMargins="0">
    <oddFooter>&amp;RFL05 22.02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3A48906-3950-4EA1-A22C-5E5C494AB4DF}">
            <xm:f>WEEKDAY(DATEVALUE(A10&amp;"."&amp;MONTH(1&amp;MID(CELL("dateiname",$A$1),FIND("]",CELL("dateiname",$A$1))+1,255))&amp;"."&amp;Januar!$C$6),2) &gt; 5</xm:f>
            <x14:dxf>
              <fill>
                <patternFill>
                  <bgColor theme="0" tint="-0.24994659260841701"/>
                </patternFill>
              </fill>
            </x14:dxf>
          </x14:cfRule>
          <xm:sqref>A10:A40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Hinweise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Arbeitszeitnachweis</dc:title>
  <dc:creator>R.Wazlawek;Alexander Wülfing</dc:creator>
  <cp:lastModifiedBy>Stübner, Mario</cp:lastModifiedBy>
  <cp:lastPrinted>2016-09-22T07:29:40Z</cp:lastPrinted>
  <dcterms:created xsi:type="dcterms:W3CDTF">2000-01-10T07:51:44Z</dcterms:created>
  <dcterms:modified xsi:type="dcterms:W3CDTF">2020-01-27T12:18:56Z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717465533</vt:i4>
  </property>
  <property fmtid="{D5CDD505-2E9C-101B-9397-08002B2CF9AE}" pid="3" name="_NewReviewCycle">
    <vt:lpwstr/>
  </property>
  <property fmtid="{D5CDD505-2E9C-101B-9397-08002B2CF9AE}" pid="4" name="_EmailSubject">
    <vt:lpwstr>AZ-Formular</vt:lpwstr>
  </property>
  <property fmtid="{D5CDD505-2E9C-101B-9397-08002B2CF9AE}" pid="5" name="_AuthorEmail">
    <vt:lpwstr>crichter@htw-dresden.de</vt:lpwstr>
  </property>
  <property fmtid="{D5CDD505-2E9C-101B-9397-08002B2CF9AE}" pid="6" name="_AuthorEmailDisplayName">
    <vt:lpwstr>Christiane Richter</vt:lpwstr>
  </property>
  <property fmtid="{D5CDD505-2E9C-101B-9397-08002B2CF9AE}" pid="7" name="_ReviewingToolsShownOnce">
    <vt:lpwstr/>
  </property>
</Properties>
</file>